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MACHENIKE\Desktop\东西城网申\"/>
    </mc:Choice>
  </mc:AlternateContent>
  <xr:revisionPtr revIDLastSave="0" documentId="13_ncr:1_{3199FAD4-91DA-4EDD-99C6-CEF9FC494573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01-1#" sheetId="1" r:id="rId1"/>
    <sheet name="01-2#" sheetId="2" r:id="rId2"/>
    <sheet name="01-3#" sheetId="3" r:id="rId3"/>
    <sheet name="01-4#" sheetId="4" r:id="rId4"/>
    <sheet name="01-5#" sheetId="5" r:id="rId5"/>
    <sheet name="01-6#" sheetId="6" r:id="rId6"/>
    <sheet name="01-7#" sheetId="7" r:id="rId7"/>
    <sheet name="01-8#" sheetId="8" r:id="rId8"/>
    <sheet name="01-9#" sheetId="9" r:id="rId9"/>
    <sheet name="01-10#" sheetId="10" r:id="rId10"/>
    <sheet name="01-11#" sheetId="11" r:id="rId11"/>
    <sheet name="01-12#" sheetId="12" r:id="rId12"/>
    <sheet name="01-13#" sheetId="13" r:id="rId13"/>
    <sheet name="01-14#" sheetId="14" r:id="rId14"/>
    <sheet name="03-1#" sheetId="16" r:id="rId15"/>
    <sheet name="03-2#" sheetId="17" r:id="rId16"/>
    <sheet name="03-3#" sheetId="18" r:id="rId17"/>
    <sheet name="03-4#" sheetId="19" r:id="rId18"/>
    <sheet name="03-5#" sheetId="20" r:id="rId19"/>
    <sheet name="03-6#" sheetId="21" r:id="rId20"/>
    <sheet name="03-7#" sheetId="22" r:id="rId21"/>
    <sheet name="03-8#" sheetId="23" r:id="rId22"/>
  </sheets>
  <definedNames>
    <definedName name="_xlnm.Print_Area" localSheetId="0">'01-1#'!$A$1:$J$102</definedName>
    <definedName name="_xlnm.Print_Area" localSheetId="9">'01-10#'!$A$1:$J$40</definedName>
    <definedName name="_xlnm.Print_Area" localSheetId="10">'01-11#'!$A$1:$J$43</definedName>
    <definedName name="_xlnm.Print_Area" localSheetId="11">'01-12#'!$A$1:$J$36</definedName>
    <definedName name="_xlnm.Print_Area" localSheetId="12">'01-13#'!$A$1:$J$42</definedName>
    <definedName name="_xlnm.Print_Area" localSheetId="13">'01-14#'!$A$1:$J$36</definedName>
    <definedName name="_xlnm.Print_Area" localSheetId="1">'01-2#'!$A$1:$J$56</definedName>
    <definedName name="_xlnm.Print_Area" localSheetId="2">'01-3#'!$A$1:$J$93</definedName>
    <definedName name="_xlnm.Print_Area" localSheetId="3">'01-4#'!$A$1:$J$58</definedName>
    <definedName name="_xlnm.Print_Area" localSheetId="4">'01-5#'!$A$1:$N$104</definedName>
    <definedName name="_xlnm.Print_Area" localSheetId="5">'01-6#'!$A$1:$N$62</definedName>
    <definedName name="_xlnm.Print_Area" localSheetId="6">'01-7#'!$A$1:$J$44</definedName>
    <definedName name="_xlnm.Print_Area" localSheetId="7">'01-8#'!$A$1:$J$52</definedName>
    <definedName name="_xlnm.Print_Area" localSheetId="8">'01-9#'!$A$1:$J$44</definedName>
    <definedName name="_xlnm.Print_Titles" localSheetId="0">'01-1#'!$1:$2</definedName>
    <definedName name="_xlnm.Print_Titles" localSheetId="9">'01-10#'!$1:$2</definedName>
    <definedName name="_xlnm.Print_Titles" localSheetId="10">'01-11#'!$1:$2</definedName>
    <definedName name="_xlnm.Print_Titles" localSheetId="11">'01-12#'!$1:$2</definedName>
    <definedName name="_xlnm.Print_Titles" localSheetId="12">'01-13#'!$1:$2</definedName>
    <definedName name="_xlnm.Print_Titles" localSheetId="13">'01-14#'!$1:$2</definedName>
    <definedName name="_xlnm.Print_Titles" localSheetId="1">'01-2#'!$1:$2</definedName>
    <definedName name="_xlnm.Print_Titles" localSheetId="2">'01-3#'!$1:$2</definedName>
    <definedName name="_xlnm.Print_Titles" localSheetId="3">'01-4#'!$1:$2</definedName>
    <definedName name="_xlnm.Print_Titles" localSheetId="4">'01-5#'!$1:$2</definedName>
    <definedName name="_xlnm.Print_Titles" localSheetId="5">'01-6#'!$1:$2</definedName>
    <definedName name="_xlnm.Print_Titles" localSheetId="6">'01-7#'!$1:$2</definedName>
    <definedName name="_xlnm.Print_Titles" localSheetId="7">'01-8#'!$1:$2</definedName>
    <definedName name="_xlnm.Print_Titles" localSheetId="8">'01-9#'!$1:$2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20" l="1"/>
  <c r="O21" i="20"/>
  <c r="O19" i="20"/>
  <c r="O18" i="20"/>
  <c r="O23" i="20"/>
  <c r="O24" i="20"/>
  <c r="O25" i="20"/>
  <c r="O26" i="20"/>
  <c r="O52" i="23" l="1"/>
  <c r="O51" i="23"/>
  <c r="O50" i="23"/>
  <c r="O49" i="23"/>
  <c r="O48" i="23"/>
  <c r="O47" i="23"/>
  <c r="O46" i="23"/>
  <c r="O45" i="23"/>
  <c r="O43" i="23"/>
  <c r="O42" i="23"/>
  <c r="O41" i="23"/>
  <c r="O40" i="23"/>
  <c r="O39" i="23"/>
  <c r="O37" i="23"/>
  <c r="O36" i="23"/>
  <c r="O35" i="23"/>
  <c r="O34" i="23"/>
  <c r="O33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7" i="23"/>
  <c r="O6" i="23"/>
  <c r="O52" i="22"/>
  <c r="O44" i="22"/>
  <c r="O43" i="22"/>
  <c r="O41" i="22"/>
  <c r="O40" i="22"/>
  <c r="O39" i="22"/>
  <c r="O38" i="22"/>
  <c r="O37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7" i="22"/>
  <c r="O6" i="22"/>
  <c r="O50" i="21"/>
  <c r="O49" i="21"/>
  <c r="O47" i="21"/>
  <c r="O46" i="21"/>
  <c r="O45" i="21"/>
  <c r="O44" i="21"/>
  <c r="O43" i="21"/>
  <c r="O42" i="21"/>
  <c r="O41" i="21"/>
  <c r="O39" i="21"/>
  <c r="O38" i="21"/>
  <c r="O37" i="21"/>
  <c r="O36" i="21"/>
  <c r="O35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7" i="21"/>
  <c r="O6" i="21"/>
  <c r="A50" i="20"/>
  <c r="O44" i="20"/>
  <c r="O43" i="20"/>
  <c r="O41" i="20"/>
  <c r="O40" i="20"/>
  <c r="O39" i="20"/>
  <c r="O38" i="20"/>
  <c r="O37" i="20"/>
  <c r="O35" i="20"/>
  <c r="O34" i="20"/>
  <c r="O33" i="20"/>
  <c r="O32" i="20"/>
  <c r="O31" i="20"/>
  <c r="O30" i="20"/>
  <c r="O29" i="20"/>
  <c r="O28" i="20"/>
  <c r="O27" i="20"/>
  <c r="O17" i="20"/>
  <c r="O16" i="20"/>
  <c r="O15" i="20"/>
  <c r="O14" i="20"/>
  <c r="O13" i="20"/>
  <c r="O12" i="20"/>
  <c r="O11" i="20"/>
  <c r="O10" i="20"/>
  <c r="O9" i="20"/>
  <c r="O8" i="20"/>
  <c r="O7" i="20"/>
  <c r="O6" i="20"/>
  <c r="O52" i="19"/>
  <c r="O51" i="19"/>
  <c r="O49" i="19"/>
  <c r="O48" i="19"/>
  <c r="O47" i="19"/>
  <c r="O46" i="19"/>
  <c r="O45" i="19"/>
  <c r="O43" i="19"/>
  <c r="O42" i="19"/>
  <c r="O41" i="19"/>
  <c r="O40" i="19"/>
  <c r="O39" i="19"/>
  <c r="O37" i="19"/>
  <c r="O36" i="19"/>
  <c r="O35" i="19"/>
  <c r="O34" i="19"/>
  <c r="O33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7" i="19"/>
  <c r="O6" i="19"/>
  <c r="O51" i="18"/>
  <c r="O44" i="18"/>
  <c r="O43" i="18"/>
  <c r="O41" i="18"/>
  <c r="O40" i="18"/>
  <c r="O39" i="18"/>
  <c r="O38" i="18"/>
  <c r="O37" i="18"/>
  <c r="O36" i="18"/>
  <c r="O35" i="18"/>
  <c r="O34" i="18"/>
  <c r="O33" i="18"/>
  <c r="O32" i="18"/>
  <c r="O31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K41" i="17"/>
  <c r="K36" i="17"/>
  <c r="K35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O48" i="16"/>
  <c r="O47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1" i="16"/>
  <c r="O10" i="16"/>
  <c r="O9" i="16"/>
  <c r="O8" i="16"/>
  <c r="O7" i="16"/>
  <c r="O6" i="16"/>
  <c r="A47" i="20" l="1"/>
  <c r="O48" i="18"/>
  <c r="K39" i="17"/>
  <c r="K38" i="17"/>
  <c r="K37" i="17"/>
  <c r="A48" i="20"/>
  <c r="A49" i="20" s="1"/>
  <c r="O47" i="22"/>
  <c r="O49" i="18"/>
  <c r="O49" i="22"/>
  <c r="O47" i="18"/>
  <c r="O48" i="22"/>
  <c r="O50" i="18" l="1"/>
  <c r="K40" i="17"/>
  <c r="O51" i="22"/>
  <c r="K41" i="14"/>
  <c r="K34" i="14"/>
  <c r="K30" i="14"/>
  <c r="K28" i="14"/>
  <c r="K26" i="14"/>
  <c r="K24" i="14"/>
  <c r="K22" i="14"/>
  <c r="K20" i="14"/>
  <c r="K18" i="14"/>
  <c r="K16" i="14"/>
  <c r="K14" i="14"/>
  <c r="K12" i="14"/>
  <c r="K10" i="14"/>
  <c r="K8" i="14"/>
  <c r="K6" i="14"/>
  <c r="K31" i="14"/>
  <c r="K33" i="14"/>
  <c r="K32" i="14"/>
  <c r="K29" i="14"/>
  <c r="K27" i="14"/>
  <c r="K25" i="14"/>
  <c r="K23" i="14"/>
  <c r="K21" i="14"/>
  <c r="K19" i="14"/>
  <c r="K17" i="14"/>
  <c r="K15" i="14"/>
  <c r="K13" i="14"/>
  <c r="K11" i="14"/>
  <c r="K9" i="14"/>
  <c r="K7" i="14"/>
  <c r="K34" i="13"/>
  <c r="K30" i="13"/>
  <c r="K28" i="13"/>
  <c r="K26" i="13"/>
  <c r="K24" i="13"/>
  <c r="K22" i="13"/>
  <c r="K20" i="13"/>
  <c r="K18" i="13"/>
  <c r="K16" i="13"/>
  <c r="K14" i="13"/>
  <c r="K12" i="13"/>
  <c r="K10" i="13"/>
  <c r="K8" i="13"/>
  <c r="K6" i="13"/>
  <c r="K31" i="13"/>
  <c r="K29" i="13"/>
  <c r="K27" i="13"/>
  <c r="K25" i="13"/>
  <c r="K23" i="13"/>
  <c r="K21" i="13"/>
  <c r="K19" i="13"/>
  <c r="K17" i="13"/>
  <c r="K15" i="13"/>
  <c r="K13" i="13"/>
  <c r="K11" i="13"/>
  <c r="K9" i="13"/>
  <c r="K7" i="13"/>
  <c r="L42" i="12"/>
  <c r="K10" i="12"/>
  <c r="K34" i="12"/>
  <c r="K32" i="12"/>
  <c r="K30" i="12"/>
  <c r="K28" i="12"/>
  <c r="K26" i="12"/>
  <c r="K24" i="12"/>
  <c r="K22" i="12"/>
  <c r="K20" i="12"/>
  <c r="K18" i="12"/>
  <c r="K16" i="12"/>
  <c r="K14" i="12"/>
  <c r="K12" i="12"/>
  <c r="K6" i="12"/>
  <c r="K7" i="12"/>
  <c r="K33" i="12"/>
  <c r="K31" i="12"/>
  <c r="K29" i="12"/>
  <c r="K27" i="12"/>
  <c r="K25" i="12"/>
  <c r="K23" i="12"/>
  <c r="K21" i="12"/>
  <c r="K19" i="12"/>
  <c r="K17" i="12"/>
  <c r="K15" i="12"/>
  <c r="K13" i="12"/>
  <c r="K11" i="12"/>
  <c r="K9" i="12"/>
  <c r="K28" i="11"/>
  <c r="K34" i="11"/>
  <c r="K32" i="11"/>
  <c r="K30" i="11"/>
  <c r="K24" i="11"/>
  <c r="K22" i="11"/>
  <c r="K20" i="11"/>
  <c r="K18" i="11"/>
  <c r="K16" i="11"/>
  <c r="K14" i="11"/>
  <c r="K12" i="11"/>
  <c r="K10" i="11"/>
  <c r="K8" i="11"/>
  <c r="K6" i="11"/>
  <c r="K25" i="11"/>
  <c r="K33" i="11"/>
  <c r="K31" i="11"/>
  <c r="K29" i="11"/>
  <c r="K27" i="11"/>
  <c r="K23" i="11"/>
  <c r="K21" i="11"/>
  <c r="K19" i="11"/>
  <c r="K17" i="11"/>
  <c r="K15" i="11"/>
  <c r="K13" i="11"/>
  <c r="K11" i="11"/>
  <c r="K9" i="11"/>
  <c r="K7" i="11"/>
  <c r="L45" i="10"/>
  <c r="K38" i="10"/>
  <c r="K32" i="10"/>
  <c r="K34" i="10"/>
  <c r="K28" i="10"/>
  <c r="K26" i="10"/>
  <c r="K24" i="10"/>
  <c r="K22" i="10"/>
  <c r="K20" i="10"/>
  <c r="K18" i="10"/>
  <c r="K16" i="10"/>
  <c r="K14" i="10"/>
  <c r="K12" i="10"/>
  <c r="K10" i="10"/>
  <c r="K8" i="10"/>
  <c r="K6" i="10"/>
  <c r="K35" i="10"/>
  <c r="K29" i="10"/>
  <c r="K37" i="10"/>
  <c r="K33" i="10"/>
  <c r="K31" i="10"/>
  <c r="K27" i="10"/>
  <c r="K25" i="10"/>
  <c r="K23" i="10"/>
  <c r="K21" i="10"/>
  <c r="K19" i="10"/>
  <c r="K17" i="10"/>
  <c r="K15" i="10"/>
  <c r="K13" i="10"/>
  <c r="K11" i="10"/>
  <c r="K9" i="10"/>
  <c r="K7" i="10"/>
  <c r="K42" i="9"/>
  <c r="K16" i="9"/>
  <c r="K38" i="9"/>
  <c r="K36" i="9"/>
  <c r="K34" i="9"/>
  <c r="K32" i="9"/>
  <c r="K30" i="9"/>
  <c r="K28" i="9"/>
  <c r="K26" i="9"/>
  <c r="K24" i="9"/>
  <c r="K22" i="9"/>
  <c r="K20" i="9"/>
  <c r="K18" i="9"/>
  <c r="K12" i="9"/>
  <c r="K10" i="9"/>
  <c r="K39" i="9"/>
  <c r="K13" i="9"/>
  <c r="K41" i="9"/>
  <c r="K37" i="9"/>
  <c r="K35" i="9"/>
  <c r="K33" i="9"/>
  <c r="K31" i="9"/>
  <c r="K29" i="9"/>
  <c r="K27" i="9"/>
  <c r="K25" i="9"/>
  <c r="K23" i="9"/>
  <c r="K21" i="9"/>
  <c r="K19" i="9"/>
  <c r="K17" i="9"/>
  <c r="K15" i="9"/>
  <c r="K11" i="9"/>
  <c r="L58" i="8"/>
  <c r="K50" i="8"/>
  <c r="K44" i="8"/>
  <c r="K38" i="8"/>
  <c r="K10" i="8"/>
  <c r="K46" i="8"/>
  <c r="K40" i="8"/>
  <c r="K34" i="8"/>
  <c r="K32" i="8"/>
  <c r="K30" i="8"/>
  <c r="K28" i="8"/>
  <c r="K22" i="8"/>
  <c r="K20" i="8"/>
  <c r="K18" i="8"/>
  <c r="K16" i="8"/>
  <c r="K14" i="8"/>
  <c r="K12" i="8"/>
  <c r="K6" i="8"/>
  <c r="K47" i="8"/>
  <c r="K41" i="8"/>
  <c r="K35" i="8"/>
  <c r="K7" i="8"/>
  <c r="K49" i="8"/>
  <c r="K48" i="8"/>
  <c r="K45" i="8"/>
  <c r="K43" i="8"/>
  <c r="K42" i="8"/>
  <c r="K39" i="8"/>
  <c r="K37" i="8"/>
  <c r="K36" i="8"/>
  <c r="K33" i="8"/>
  <c r="K31" i="8"/>
  <c r="K29" i="8"/>
  <c r="K23" i="8"/>
  <c r="K21" i="8"/>
  <c r="K19" i="8"/>
  <c r="K17" i="8"/>
  <c r="K15" i="8"/>
  <c r="K13" i="8"/>
  <c r="K11" i="8"/>
  <c r="K9" i="8"/>
  <c r="K8" i="8"/>
  <c r="K5" i="8"/>
  <c r="L49" i="7"/>
  <c r="K42" i="7"/>
  <c r="K36" i="7"/>
  <c r="K30" i="7"/>
  <c r="K38" i="7"/>
  <c r="K32" i="7"/>
  <c r="K26" i="7"/>
  <c r="K24" i="7"/>
  <c r="K22" i="7"/>
  <c r="K20" i="7"/>
  <c r="K18" i="7"/>
  <c r="K16" i="7"/>
  <c r="K14" i="7"/>
  <c r="K12" i="7"/>
  <c r="K10" i="7"/>
  <c r="K8" i="7"/>
  <c r="K6" i="7"/>
  <c r="K39" i="7"/>
  <c r="K33" i="7"/>
  <c r="K27" i="7"/>
  <c r="K41" i="7"/>
  <c r="K37" i="7"/>
  <c r="K35" i="7"/>
  <c r="K31" i="7"/>
  <c r="K29" i="7"/>
  <c r="K28" i="7"/>
  <c r="K25" i="7"/>
  <c r="K23" i="7"/>
  <c r="K21" i="7"/>
  <c r="K19" i="7"/>
  <c r="K17" i="7"/>
  <c r="K15" i="7"/>
  <c r="K13" i="7"/>
  <c r="K11" i="7"/>
  <c r="K9" i="7"/>
  <c r="K7" i="7"/>
  <c r="O54" i="6"/>
  <c r="O48" i="6"/>
  <c r="O42" i="6"/>
  <c r="O36" i="6"/>
  <c r="O22" i="6"/>
  <c r="O10" i="6"/>
  <c r="O50" i="6"/>
  <c r="O44" i="6"/>
  <c r="O38" i="6"/>
  <c r="O32" i="6"/>
  <c r="O30" i="6"/>
  <c r="O28" i="6"/>
  <c r="O26" i="6"/>
  <c r="O24" i="6"/>
  <c r="O18" i="6"/>
  <c r="O16" i="6"/>
  <c r="O14" i="6"/>
  <c r="O12" i="6"/>
  <c r="O6" i="6"/>
  <c r="O51" i="6"/>
  <c r="O45" i="6"/>
  <c r="O39" i="6"/>
  <c r="O33" i="6"/>
  <c r="O19" i="6"/>
  <c r="O7" i="6"/>
  <c r="O53" i="6"/>
  <c r="O49" i="6"/>
  <c r="O47" i="6"/>
  <c r="O43" i="6"/>
  <c r="O41" i="6"/>
  <c r="O37" i="6"/>
  <c r="O35" i="6"/>
  <c r="O31" i="6"/>
  <c r="O29" i="6"/>
  <c r="O27" i="6"/>
  <c r="O25" i="6"/>
  <c r="O23" i="6"/>
  <c r="O21" i="6"/>
  <c r="O17" i="6"/>
  <c r="O15" i="6"/>
  <c r="O13" i="6"/>
  <c r="O11" i="6"/>
  <c r="O9" i="6"/>
  <c r="O96" i="5"/>
  <c r="O88" i="5"/>
  <c r="O82" i="5"/>
  <c r="O76" i="5"/>
  <c r="O70" i="5"/>
  <c r="O64" i="5"/>
  <c r="O58" i="5"/>
  <c r="O52" i="5"/>
  <c r="O46" i="5"/>
  <c r="O40" i="5"/>
  <c r="O34" i="5"/>
  <c r="O28" i="5"/>
  <c r="O22" i="5"/>
  <c r="O16" i="5"/>
  <c r="O10" i="5"/>
  <c r="O92" i="5"/>
  <c r="O84" i="5"/>
  <c r="O78" i="5"/>
  <c r="O72" i="5"/>
  <c r="O66" i="5"/>
  <c r="O60" i="5"/>
  <c r="O54" i="5"/>
  <c r="O48" i="5"/>
  <c r="O42" i="5"/>
  <c r="O36" i="5"/>
  <c r="O30" i="5"/>
  <c r="O24" i="5"/>
  <c r="O18" i="5"/>
  <c r="O12" i="5"/>
  <c r="O6" i="5"/>
  <c r="O93" i="5"/>
  <c r="O85" i="5"/>
  <c r="O79" i="5"/>
  <c r="O73" i="5"/>
  <c r="O67" i="5"/>
  <c r="O61" i="5"/>
  <c r="O55" i="5"/>
  <c r="O49" i="5"/>
  <c r="O43" i="5"/>
  <c r="O37" i="5"/>
  <c r="O31" i="5"/>
  <c r="O25" i="5"/>
  <c r="O19" i="5"/>
  <c r="O13" i="5"/>
  <c r="O7" i="5"/>
  <c r="O95" i="5"/>
  <c r="O94" i="5"/>
  <c r="O91" i="5"/>
  <c r="O90" i="5"/>
  <c r="O89" i="5"/>
  <c r="O87" i="5"/>
  <c r="O86" i="5"/>
  <c r="O83" i="5"/>
  <c r="O81" i="5"/>
  <c r="O80" i="5"/>
  <c r="O77" i="5"/>
  <c r="O75" i="5"/>
  <c r="O74" i="5"/>
  <c r="O71" i="5"/>
  <c r="O69" i="5"/>
  <c r="O68" i="5"/>
  <c r="O65" i="5"/>
  <c r="O63" i="5"/>
  <c r="O62" i="5"/>
  <c r="O59" i="5"/>
  <c r="O57" i="5"/>
  <c r="O56" i="5"/>
  <c r="O53" i="5"/>
  <c r="O51" i="5"/>
  <c r="O50" i="5"/>
  <c r="O47" i="5"/>
  <c r="O45" i="5"/>
  <c r="O44" i="5"/>
  <c r="O41" i="5"/>
  <c r="O39" i="5"/>
  <c r="O38" i="5"/>
  <c r="O35" i="5"/>
  <c r="O33" i="5"/>
  <c r="O32" i="5"/>
  <c r="O29" i="5"/>
  <c r="O27" i="5"/>
  <c r="O26" i="5"/>
  <c r="O23" i="5"/>
  <c r="O21" i="5"/>
  <c r="O20" i="5"/>
  <c r="O17" i="5"/>
  <c r="O15" i="5"/>
  <c r="O14" i="5"/>
  <c r="O11" i="5"/>
  <c r="O9" i="5"/>
  <c r="L64" i="4"/>
  <c r="K56" i="4"/>
  <c r="K50" i="4"/>
  <c r="K44" i="4"/>
  <c r="K38" i="4"/>
  <c r="K20" i="4"/>
  <c r="K10" i="4"/>
  <c r="K52" i="4"/>
  <c r="K46" i="4"/>
  <c r="K40" i="4"/>
  <c r="K34" i="4"/>
  <c r="K32" i="4"/>
  <c r="K30" i="4"/>
  <c r="K28" i="4"/>
  <c r="K26" i="4"/>
  <c r="K24" i="4"/>
  <c r="K22" i="4"/>
  <c r="K16" i="4"/>
  <c r="K14" i="4"/>
  <c r="K12" i="4"/>
  <c r="K6" i="4"/>
  <c r="K53" i="4"/>
  <c r="K47" i="4"/>
  <c r="K41" i="4"/>
  <c r="K35" i="4"/>
  <c r="K17" i="4"/>
  <c r="K7" i="4"/>
  <c r="K55" i="4"/>
  <c r="K54" i="4"/>
  <c r="K51" i="4"/>
  <c r="K49" i="4"/>
  <c r="K48" i="4"/>
  <c r="K45" i="4"/>
  <c r="K43" i="4"/>
  <c r="K42" i="4"/>
  <c r="K39" i="4"/>
  <c r="K37" i="4"/>
  <c r="K36" i="4"/>
  <c r="K33" i="4"/>
  <c r="K31" i="4"/>
  <c r="K29" i="4"/>
  <c r="K27" i="4"/>
  <c r="K25" i="4"/>
  <c r="K23" i="4"/>
  <c r="K21" i="4"/>
  <c r="K19" i="4"/>
  <c r="K18" i="4"/>
  <c r="K15" i="4"/>
  <c r="K13" i="4"/>
  <c r="K11" i="4"/>
  <c r="K9" i="4"/>
  <c r="L98" i="3"/>
  <c r="K92" i="3"/>
  <c r="K84" i="3"/>
  <c r="K78" i="3"/>
  <c r="K72" i="3"/>
  <c r="K66" i="3"/>
  <c r="K60" i="3"/>
  <c r="K54" i="3"/>
  <c r="K48" i="3"/>
  <c r="K42" i="3"/>
  <c r="K36" i="3"/>
  <c r="K30" i="3"/>
  <c r="K22" i="3"/>
  <c r="K16" i="3"/>
  <c r="K10" i="3"/>
  <c r="K88" i="3"/>
  <c r="K80" i="3"/>
  <c r="K74" i="3"/>
  <c r="K68" i="3"/>
  <c r="K62" i="3"/>
  <c r="K56" i="3"/>
  <c r="K50" i="3"/>
  <c r="K44" i="3"/>
  <c r="K38" i="3"/>
  <c r="K32" i="3"/>
  <c r="K26" i="3"/>
  <c r="K24" i="3"/>
  <c r="K18" i="3"/>
  <c r="K12" i="3"/>
  <c r="K6" i="3"/>
  <c r="K89" i="3"/>
  <c r="K81" i="3"/>
  <c r="K75" i="3"/>
  <c r="K69" i="3"/>
  <c r="K63" i="3"/>
  <c r="K57" i="3"/>
  <c r="K51" i="3"/>
  <c r="K45" i="3"/>
  <c r="K39" i="3"/>
  <c r="K33" i="3"/>
  <c r="K27" i="3"/>
  <c r="K19" i="3"/>
  <c r="K13" i="3"/>
  <c r="K7" i="3"/>
  <c r="K91" i="3"/>
  <c r="K90" i="3"/>
  <c r="K87" i="3"/>
  <c r="K86" i="3"/>
  <c r="K85" i="3"/>
  <c r="K83" i="3"/>
  <c r="K82" i="3"/>
  <c r="K79" i="3"/>
  <c r="K77" i="3"/>
  <c r="K76" i="3"/>
  <c r="K73" i="3"/>
  <c r="K71" i="3"/>
  <c r="K70" i="3"/>
  <c r="K67" i="3"/>
  <c r="K65" i="3"/>
  <c r="K64" i="3"/>
  <c r="K61" i="3"/>
  <c r="K59" i="3"/>
  <c r="K58" i="3"/>
  <c r="K55" i="3"/>
  <c r="K53" i="3"/>
  <c r="K52" i="3"/>
  <c r="K49" i="3"/>
  <c r="K47" i="3"/>
  <c r="K46" i="3"/>
  <c r="K43" i="3"/>
  <c r="K41" i="3"/>
  <c r="K40" i="3"/>
  <c r="K37" i="3"/>
  <c r="K35" i="3"/>
  <c r="K34" i="3"/>
  <c r="K31" i="3"/>
  <c r="K29" i="3"/>
  <c r="K28" i="3"/>
  <c r="K25" i="3"/>
  <c r="K23" i="3"/>
  <c r="K21" i="3"/>
  <c r="K20" i="3"/>
  <c r="K17" i="3"/>
  <c r="K15" i="3"/>
  <c r="K14" i="3"/>
  <c r="K11" i="3"/>
  <c r="K9" i="3"/>
  <c r="K8" i="3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96" i="1"/>
  <c r="K88" i="1"/>
  <c r="K82" i="1"/>
  <c r="K76" i="1"/>
  <c r="K70" i="1"/>
  <c r="K64" i="1"/>
  <c r="K58" i="1"/>
  <c r="K52" i="1"/>
  <c r="K46" i="1"/>
  <c r="K40" i="1"/>
  <c r="K28" i="1"/>
  <c r="K34" i="1"/>
  <c r="K22" i="1"/>
  <c r="K16" i="1"/>
  <c r="K10" i="1"/>
  <c r="K92" i="1"/>
  <c r="K84" i="1"/>
  <c r="K78" i="1"/>
  <c r="K72" i="1"/>
  <c r="K66" i="1"/>
  <c r="K60" i="1"/>
  <c r="K54" i="1"/>
  <c r="K48" i="1"/>
  <c r="K42" i="1"/>
  <c r="K36" i="1"/>
  <c r="K30" i="1"/>
  <c r="K24" i="1"/>
  <c r="K18" i="1"/>
  <c r="K12" i="1"/>
  <c r="K6" i="1"/>
  <c r="K93" i="1"/>
  <c r="K85" i="1"/>
  <c r="K79" i="1"/>
  <c r="K73" i="1"/>
  <c r="K67" i="1"/>
  <c r="K61" i="1"/>
  <c r="K55" i="1"/>
  <c r="K49" i="1"/>
  <c r="K43" i="1"/>
  <c r="K37" i="1"/>
  <c r="K31" i="1"/>
  <c r="K25" i="1"/>
  <c r="K19" i="1"/>
  <c r="K13" i="1"/>
  <c r="K7" i="1"/>
  <c r="K95" i="1"/>
  <c r="K94" i="1"/>
  <c r="K91" i="1"/>
  <c r="K90" i="1"/>
  <c r="K89" i="1"/>
  <c r="K87" i="1"/>
  <c r="K86" i="1"/>
  <c r="K83" i="1"/>
  <c r="K81" i="1"/>
  <c r="K80" i="1"/>
  <c r="K77" i="1"/>
  <c r="K75" i="1"/>
  <c r="K74" i="1"/>
  <c r="K71" i="1"/>
  <c r="K69" i="1"/>
  <c r="K68" i="1"/>
  <c r="K65" i="1"/>
  <c r="K63" i="1"/>
  <c r="K62" i="1"/>
  <c r="K59" i="1"/>
  <c r="K57" i="1"/>
  <c r="K56" i="1"/>
  <c r="K53" i="1"/>
  <c r="K51" i="1"/>
  <c r="K50" i="1"/>
  <c r="K47" i="1"/>
  <c r="K45" i="1"/>
  <c r="K44" i="1"/>
  <c r="K41" i="1"/>
  <c r="K39" i="1"/>
  <c r="K38" i="1"/>
  <c r="K35" i="1"/>
  <c r="K33" i="1"/>
  <c r="K32" i="1"/>
  <c r="K29" i="1"/>
  <c r="K27" i="1"/>
  <c r="K26" i="1"/>
  <c r="K23" i="1"/>
  <c r="K21" i="1"/>
  <c r="K20" i="1"/>
  <c r="K17" i="1"/>
  <c r="K15" i="1"/>
  <c r="K14" i="1"/>
  <c r="K11" i="1"/>
  <c r="L40" i="12" l="1"/>
  <c r="L45" i="7"/>
  <c r="L60" i="4"/>
  <c r="K39" i="14"/>
  <c r="L46" i="7"/>
  <c r="L47" i="7"/>
  <c r="L61" i="4"/>
  <c r="L56" i="8"/>
  <c r="K37" i="14"/>
  <c r="L54" i="8"/>
  <c r="L41" i="10"/>
  <c r="L38" i="12"/>
  <c r="K38" i="14"/>
  <c r="L62" i="4"/>
  <c r="L43" i="10"/>
  <c r="L55" i="8"/>
  <c r="L42" i="10"/>
  <c r="L39" i="12"/>
  <c r="L96" i="3"/>
  <c r="L97" i="3" s="1"/>
  <c r="L95" i="3"/>
  <c r="L41" i="12" l="1"/>
  <c r="L44" i="10"/>
  <c r="L57" i="8"/>
  <c r="L48" i="7"/>
  <c r="L63" i="4"/>
  <c r="K40" i="14"/>
</calcChain>
</file>

<file path=xl/sharedStrings.xml><?xml version="1.0" encoding="utf-8"?>
<sst xmlns="http://schemas.openxmlformats.org/spreadsheetml/2006/main" count="6326" uniqueCount="141">
  <si>
    <t>二居</t>
  </si>
  <si>
    <t>1单元</t>
  </si>
  <si>
    <t>2单元</t>
  </si>
  <si>
    <t>三居</t>
  </si>
  <si>
    <t>3单元</t>
  </si>
  <si>
    <t>一居</t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</si>
  <si>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1 </t>
    </r>
    <r>
      <rPr>
        <b/>
        <sz val="10"/>
        <rFont val="微软雅黑"/>
        <family val="2"/>
        <charset val="134"/>
      </rPr>
      <t>号楼销控表</t>
    </r>
  </si>
  <si>
    <t>实际楼层</t>
  </si>
  <si>
    <t>单元号</t>
  </si>
  <si>
    <t>总计</t>
  </si>
  <si>
    <t>15层</t>
  </si>
  <si>
    <t>房号</t>
  </si>
  <si>
    <t>户型</t>
  </si>
  <si>
    <t>A</t>
  </si>
  <si>
    <t>B</t>
  </si>
  <si>
    <t>居室</t>
  </si>
  <si>
    <t>建筑面积</t>
  </si>
  <si>
    <t>套内面积</t>
  </si>
  <si>
    <t>套内单价</t>
  </si>
  <si>
    <t>建面单价</t>
  </si>
  <si>
    <t>总价</t>
  </si>
  <si>
    <t>14层</t>
  </si>
  <si>
    <t>13层</t>
  </si>
  <si>
    <t>12层</t>
  </si>
  <si>
    <t>11层</t>
  </si>
  <si>
    <t>10层</t>
  </si>
  <si>
    <t>9层</t>
  </si>
  <si>
    <t>8层</t>
  </si>
  <si>
    <t>7层</t>
  </si>
  <si>
    <t>6层</t>
  </si>
  <si>
    <t>5层</t>
  </si>
  <si>
    <t>4层</t>
  </si>
  <si>
    <t>3层</t>
  </si>
  <si>
    <t>2层</t>
  </si>
  <si>
    <t>202</t>
  </si>
  <si>
    <t>1层</t>
  </si>
  <si>
    <t>B1</t>
  </si>
  <si>
    <t>总货值</t>
  </si>
  <si>
    <t>均价</t>
  </si>
  <si>
    <t>套内总价</t>
  </si>
  <si>
    <t>绿色：新北京人</t>
  </si>
  <si>
    <r>
      <rPr>
        <b/>
        <u/>
        <sz val="10"/>
        <rFont val="微软雅黑"/>
        <family val="2"/>
        <charset val="134"/>
      </rPr>
      <t xml:space="preserve"> 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2 </t>
    </r>
    <r>
      <rPr>
        <b/>
        <sz val="10"/>
        <rFont val="微软雅黑"/>
        <family val="2"/>
        <charset val="134"/>
      </rPr>
      <t>号楼销控表</t>
    </r>
  </si>
  <si>
    <t>68.80</t>
  </si>
  <si>
    <t>68.15</t>
  </si>
  <si>
    <r>
      <rPr>
        <b/>
        <u/>
        <sz val="10"/>
        <rFont val="微软雅黑"/>
        <family val="2"/>
        <charset val="134"/>
      </rPr>
      <t xml:space="preserve">  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3 </t>
    </r>
    <r>
      <rPr>
        <b/>
        <sz val="10"/>
        <rFont val="微软雅黑"/>
        <family val="2"/>
        <charset val="134"/>
      </rPr>
      <t>号楼销控表</t>
    </r>
  </si>
  <si>
    <r>
      <rPr>
        <b/>
        <u/>
        <sz val="10"/>
        <rFont val="微软雅黑"/>
        <family val="2"/>
        <charset val="134"/>
      </rPr>
      <t xml:space="preserve">  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4 </t>
    </r>
    <r>
      <rPr>
        <b/>
        <sz val="10"/>
        <rFont val="微软雅黑"/>
        <family val="2"/>
        <charset val="134"/>
      </rPr>
      <t>号楼销控表</t>
    </r>
  </si>
  <si>
    <r>
      <rPr>
        <b/>
        <u/>
        <sz val="10"/>
        <rFont val="微软雅黑"/>
        <family val="2"/>
        <charset val="134"/>
      </rPr>
      <t xml:space="preserve">   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5 </t>
    </r>
    <r>
      <rPr>
        <b/>
        <sz val="10"/>
        <rFont val="微软雅黑"/>
        <family val="2"/>
        <charset val="134"/>
      </rPr>
      <t>号楼销控表</t>
    </r>
  </si>
  <si>
    <t>68.42</t>
  </si>
  <si>
    <t>68.30</t>
  </si>
  <si>
    <r>
      <rPr>
        <b/>
        <u/>
        <sz val="10"/>
        <rFont val="微软雅黑"/>
        <family val="2"/>
        <charset val="134"/>
      </rPr>
      <t xml:space="preserve">                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6 </t>
    </r>
    <r>
      <rPr>
        <b/>
        <sz val="10"/>
        <rFont val="微软雅黑"/>
        <family val="2"/>
        <charset val="134"/>
      </rPr>
      <t>号楼销控表</t>
    </r>
  </si>
  <si>
    <t>C</t>
  </si>
  <si>
    <r>
      <rPr>
        <b/>
        <u/>
        <sz val="10"/>
        <rFont val="微软雅黑"/>
        <family val="2"/>
        <charset val="134"/>
      </rPr>
      <t xml:space="preserve"> 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7 </t>
    </r>
    <r>
      <rPr>
        <b/>
        <sz val="10"/>
        <rFont val="微软雅黑"/>
        <family val="2"/>
        <charset val="134"/>
      </rPr>
      <t>号楼销控表</t>
    </r>
  </si>
  <si>
    <t>02</t>
  </si>
  <si>
    <t>07</t>
  </si>
  <si>
    <t>09</t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</si>
  <si>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01地块</t>
    </r>
    <r>
      <rPr>
        <b/>
        <u/>
        <sz val="10"/>
        <rFont val="微软雅黑"/>
        <family val="2"/>
        <charset val="134"/>
      </rPr>
      <t xml:space="preserve">  8 </t>
    </r>
    <r>
      <rPr>
        <b/>
        <sz val="10"/>
        <rFont val="微软雅黑"/>
        <family val="2"/>
        <charset val="134"/>
      </rPr>
      <t>号楼销控表</t>
    </r>
  </si>
  <si>
    <t>1304</t>
  </si>
  <si>
    <t>1303</t>
  </si>
  <si>
    <t>1302</t>
  </si>
  <si>
    <t>1301</t>
  </si>
  <si>
    <t>1204</t>
  </si>
  <si>
    <t>1203</t>
  </si>
  <si>
    <t>1202</t>
  </si>
  <si>
    <t>1201</t>
  </si>
  <si>
    <t>1104</t>
  </si>
  <si>
    <t>1103</t>
  </si>
  <si>
    <t>1102</t>
  </si>
  <si>
    <t>1101</t>
  </si>
  <si>
    <t>1004</t>
  </si>
  <si>
    <t>1003</t>
  </si>
  <si>
    <t>1002</t>
  </si>
  <si>
    <t>1001</t>
  </si>
  <si>
    <t>904</t>
  </si>
  <si>
    <t>903</t>
  </si>
  <si>
    <t>902</t>
  </si>
  <si>
    <t>901</t>
  </si>
  <si>
    <t>804</t>
  </si>
  <si>
    <t>803</t>
  </si>
  <si>
    <t>802</t>
  </si>
  <si>
    <t>801</t>
  </si>
  <si>
    <t>704</t>
  </si>
  <si>
    <t>703</t>
  </si>
  <si>
    <t>702</t>
  </si>
  <si>
    <t>701</t>
  </si>
  <si>
    <t>604</t>
  </si>
  <si>
    <t>603</t>
  </si>
  <si>
    <t>602</t>
  </si>
  <si>
    <t>601</t>
  </si>
  <si>
    <t>504</t>
  </si>
  <si>
    <t>503</t>
  </si>
  <si>
    <t>502</t>
  </si>
  <si>
    <t>501</t>
  </si>
  <si>
    <t>404</t>
  </si>
  <si>
    <t>403</t>
  </si>
  <si>
    <t>402</t>
  </si>
  <si>
    <t>401</t>
  </si>
  <si>
    <t>304</t>
  </si>
  <si>
    <t>303</t>
  </si>
  <si>
    <t>302</t>
  </si>
  <si>
    <t>301</t>
  </si>
  <si>
    <t>204</t>
  </si>
  <si>
    <t>203</t>
  </si>
  <si>
    <t>201</t>
  </si>
  <si>
    <t>104</t>
  </si>
  <si>
    <t>103</t>
  </si>
  <si>
    <t>102</t>
  </si>
  <si>
    <t>101</t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</si>
  <si>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9 </t>
    </r>
    <r>
      <rPr>
        <b/>
        <sz val="10"/>
        <rFont val="微软雅黑"/>
        <family val="2"/>
        <charset val="134"/>
      </rPr>
      <t>号楼销控表</t>
    </r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</si>
  <si>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10 </t>
    </r>
    <r>
      <rPr>
        <b/>
        <sz val="10"/>
        <rFont val="微软雅黑"/>
        <family val="2"/>
        <charset val="134"/>
      </rPr>
      <t>号楼销控表</t>
    </r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</si>
  <si>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11 </t>
    </r>
    <r>
      <rPr>
        <b/>
        <sz val="10"/>
        <rFont val="微软雅黑"/>
        <family val="2"/>
        <charset val="134"/>
      </rPr>
      <t>号楼销控表</t>
    </r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</si>
  <si>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12 </t>
    </r>
    <r>
      <rPr>
        <b/>
        <sz val="10"/>
        <rFont val="微软雅黑"/>
        <family val="2"/>
        <charset val="134"/>
      </rPr>
      <t>号楼销控表</t>
    </r>
  </si>
  <si>
    <t>黄色：高新人才</t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</si>
  <si>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13 </t>
    </r>
    <r>
      <rPr>
        <b/>
        <sz val="10"/>
        <rFont val="微软雅黑"/>
        <family val="2"/>
        <charset val="134"/>
      </rPr>
      <t>号楼销控表</t>
    </r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</si>
  <si>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项目01地块</t>
    </r>
    <r>
      <rPr>
        <b/>
        <u/>
        <sz val="10"/>
        <rFont val="微软雅黑"/>
        <family val="2"/>
        <charset val="134"/>
      </rPr>
      <t xml:space="preserve">  14 </t>
    </r>
    <r>
      <rPr>
        <b/>
        <sz val="10"/>
        <rFont val="微软雅黑"/>
        <family val="2"/>
        <charset val="134"/>
      </rPr>
      <t>号楼销控表</t>
    </r>
  </si>
  <si>
    <t>已售房源</t>
    <phoneticPr fontId="22" type="noConversion"/>
  </si>
  <si>
    <t>1303</t>
    <phoneticPr fontId="22" type="noConversion"/>
  </si>
  <si>
    <t>603</t>
    <phoneticPr fontId="22" type="noConversion"/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</si>
  <si>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项目03地块</t>
    </r>
    <r>
      <rPr>
        <b/>
        <u/>
        <sz val="10"/>
        <rFont val="微软雅黑"/>
        <family val="2"/>
        <charset val="134"/>
      </rPr>
      <t xml:space="preserve"> 1 </t>
    </r>
    <r>
      <rPr>
        <b/>
        <sz val="10"/>
        <rFont val="微软雅黑"/>
        <family val="2"/>
        <charset val="134"/>
      </rPr>
      <t>号楼销控表</t>
    </r>
  </si>
  <si>
    <t>66.38</t>
  </si>
  <si>
    <t>66.23</t>
  </si>
  <si>
    <r>
      <rPr>
        <b/>
        <u/>
        <sz val="10"/>
        <rFont val="微软雅黑"/>
        <family val="2"/>
        <charset val="134"/>
      </rPr>
      <t xml:space="preserve"> 博裕雅苑 </t>
    </r>
    <r>
      <rPr>
        <b/>
        <sz val="10"/>
        <rFont val="微软雅黑"/>
        <family val="2"/>
        <charset val="134"/>
      </rPr>
      <t>项目03地块</t>
    </r>
    <r>
      <rPr>
        <b/>
        <u/>
        <sz val="10"/>
        <rFont val="微软雅黑"/>
        <family val="2"/>
        <charset val="134"/>
      </rPr>
      <t xml:space="preserve">  2 </t>
    </r>
    <r>
      <rPr>
        <b/>
        <sz val="10"/>
        <rFont val="微软雅黑"/>
        <family val="2"/>
        <charset val="134"/>
      </rPr>
      <t>号楼销控表</t>
    </r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</si>
  <si>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项目03地块</t>
    </r>
    <r>
      <rPr>
        <b/>
        <u/>
        <sz val="10"/>
        <rFont val="微软雅黑"/>
        <family val="2"/>
        <charset val="134"/>
      </rPr>
      <t xml:space="preserve">  3 </t>
    </r>
    <r>
      <rPr>
        <b/>
        <sz val="10"/>
        <rFont val="微软雅黑"/>
        <family val="2"/>
        <charset val="134"/>
      </rPr>
      <t>号楼销控表</t>
    </r>
  </si>
  <si>
    <t>总建筑面积</t>
  </si>
  <si>
    <t>总套内面积</t>
  </si>
  <si>
    <t xml:space="preserve">均价 </t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</si>
  <si>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项目03地块</t>
    </r>
    <r>
      <rPr>
        <b/>
        <u/>
        <sz val="10"/>
        <rFont val="微软雅黑"/>
        <family val="2"/>
        <charset val="134"/>
      </rPr>
      <t>4号楼</t>
    </r>
    <r>
      <rPr>
        <b/>
        <sz val="10"/>
        <rFont val="微软雅黑"/>
        <family val="2"/>
        <charset val="134"/>
      </rPr>
      <t>销控表</t>
    </r>
  </si>
  <si>
    <t>1404</t>
  </si>
  <si>
    <t>1403</t>
  </si>
  <si>
    <t>1402</t>
  </si>
  <si>
    <t>1401</t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</si>
  <si>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项目03地块</t>
    </r>
    <r>
      <rPr>
        <b/>
        <u/>
        <sz val="10"/>
        <rFont val="微软雅黑"/>
        <family val="2"/>
        <charset val="134"/>
      </rPr>
      <t>5号楼</t>
    </r>
    <r>
      <rPr>
        <b/>
        <sz val="10"/>
        <rFont val="微软雅黑"/>
        <family val="2"/>
        <charset val="134"/>
      </rPr>
      <t>销控表</t>
    </r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</si>
  <si>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项目03地块6</t>
    </r>
    <r>
      <rPr>
        <b/>
        <u/>
        <sz val="10"/>
        <rFont val="微软雅黑"/>
        <family val="2"/>
        <charset val="134"/>
      </rPr>
      <t>号楼</t>
    </r>
    <r>
      <rPr>
        <b/>
        <sz val="10"/>
        <rFont val="微软雅黑"/>
        <family val="2"/>
        <charset val="134"/>
      </rPr>
      <t>销控表</t>
    </r>
  </si>
  <si>
    <t>22871</t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</si>
  <si>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项目03地块</t>
    </r>
    <r>
      <rPr>
        <b/>
        <u/>
        <sz val="10"/>
        <rFont val="微软雅黑"/>
        <family val="2"/>
        <charset val="134"/>
      </rPr>
      <t>7号楼</t>
    </r>
    <r>
      <rPr>
        <b/>
        <sz val="10"/>
        <rFont val="微软雅黑"/>
        <family val="2"/>
        <charset val="134"/>
      </rPr>
      <t>销控表</t>
    </r>
  </si>
  <si>
    <r>
      <rPr>
        <b/>
        <u/>
        <sz val="10"/>
        <rFont val="微软雅黑"/>
        <family val="2"/>
        <charset val="134"/>
      </rPr>
      <t>博裕雅苑</t>
    </r>
    <r>
      <rPr>
        <b/>
        <sz val="10"/>
        <rFont val="微软雅黑"/>
        <family val="2"/>
        <charset val="134"/>
      </rPr>
      <t>项目03地块</t>
    </r>
    <r>
      <rPr>
        <b/>
        <u/>
        <sz val="10"/>
        <rFont val="微软雅黑"/>
        <family val="2"/>
        <charset val="134"/>
      </rPr>
      <t>8号楼</t>
    </r>
    <r>
      <rPr>
        <b/>
        <sz val="10"/>
        <rFont val="微软雅黑"/>
        <family val="2"/>
        <charset val="134"/>
      </rPr>
      <t>销控表</t>
    </r>
  </si>
  <si>
    <t>可选房源</t>
    <phoneticPr fontId="22" type="noConversion"/>
  </si>
  <si>
    <t>已售</t>
  </si>
  <si>
    <t>已售</t>
    <phoneticPr fontId="22" type="noConversion"/>
  </si>
  <si>
    <t>202</t>
    <phoneticPr fontId="22" type="noConversion"/>
  </si>
  <si>
    <t>29446.57</t>
    <phoneticPr fontId="22" type="noConversion"/>
  </si>
  <si>
    <t>77.89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</si>
</sst>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0.00_);[Red]\(0.00\)"/>
    <numFmt numFmtId="178" formatCode="0.00_ "/>
    <numFmt numFmtId="179" formatCode="0;[Red]0"/>
    <numFmt numFmtId="180" formatCode="0.0000"/>
    <numFmt numFmtId="181" formatCode="0.00;[Red]0.00"/>
    <numFmt numFmtId="182" formatCode="0.000;[Red]0.000"/>
    <numFmt numFmtId="183" formatCode="0.000_);[Red]\(0.000\)"/>
    <numFmt numFmtId="184" formatCode="0_ "/>
  </numFmts>
  <fonts count="27">
    <font>
      <sz val="11"/>
      <color theme="1"/>
      <name val="宋体"/>
      <charset val="134"/>
      <scheme val="minor"/>
    </font>
    <font>
      <sz val="9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b/>
      <u/>
      <sz val="10"/>
      <name val="微软雅黑"/>
      <family val="2"/>
      <charset val="134"/>
    </font>
    <font>
      <sz val="8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indexed="8"/>
      <name val="微软雅黑"/>
      <family val="2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黑体"/>
      <family val="3"/>
      <charset val="134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u/>
      <sz val="9"/>
      <name val="黑体"/>
      <family val="3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黑体"/>
      <family val="3"/>
      <charset val="134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/>
  </cellStyleXfs>
  <cellXfs count="207">
    <xf numFmtId="0" fontId="0" fillId="0" borderId="0" xfId="0"/>
    <xf numFmtId="17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shrinkToFit="1"/>
    </xf>
    <xf numFmtId="49" fontId="1" fillId="0" borderId="0" xfId="1" applyNumberFormat="1" applyFont="1" applyAlignment="1">
      <alignment horizontal="center" vertical="center" shrinkToFit="1"/>
    </xf>
    <xf numFmtId="178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1" applyNumberFormat="1" applyFont="1" applyAlignment="1">
      <alignment horizontal="center" vertical="center" shrinkToFit="1"/>
    </xf>
    <xf numFmtId="178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11" fillId="0" borderId="3" xfId="0" applyFont="1" applyBorder="1" applyAlignment="1">
      <alignment vertical="center"/>
    </xf>
    <xf numFmtId="178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178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 shrinkToFit="1"/>
    </xf>
    <xf numFmtId="180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78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top"/>
    </xf>
    <xf numFmtId="49" fontId="17" fillId="0" borderId="0" xfId="1" applyNumberFormat="1" applyFont="1" applyAlignment="1">
      <alignment horizontal="center" vertical="center" shrinkToFit="1"/>
    </xf>
    <xf numFmtId="178" fontId="19" fillId="0" borderId="0" xfId="0" applyNumberFormat="1" applyFont="1" applyAlignment="1">
      <alignment vertical="center"/>
    </xf>
    <xf numFmtId="178" fontId="18" fillId="0" borderId="0" xfId="0" applyNumberFormat="1" applyFont="1" applyAlignment="1">
      <alignment vertical="center"/>
    </xf>
    <xf numFmtId="178" fontId="17" fillId="0" borderId="0" xfId="0" applyNumberFormat="1" applyFont="1" applyAlignment="1">
      <alignment vertical="center"/>
    </xf>
    <xf numFmtId="182" fontId="1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top"/>
    </xf>
    <xf numFmtId="0" fontId="4" fillId="0" borderId="3" xfId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 shrinkToFit="1"/>
    </xf>
    <xf numFmtId="178" fontId="4" fillId="0" borderId="3" xfId="1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83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78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78" fontId="4" fillId="0" borderId="0" xfId="1" applyNumberFormat="1" applyFont="1" applyAlignment="1">
      <alignment horizontal="center" vertical="center" shrinkToFit="1"/>
    </xf>
    <xf numFmtId="177" fontId="6" fillId="0" borderId="0" xfId="1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0" fontId="14" fillId="0" borderId="6" xfId="0" applyFont="1" applyBorder="1" applyAlignment="1">
      <alignment vertical="center"/>
    </xf>
    <xf numFmtId="49" fontId="4" fillId="0" borderId="0" xfId="1" applyNumberFormat="1" applyFont="1" applyAlignment="1">
      <alignment horizontal="center" vertical="top" shrinkToFit="1"/>
    </xf>
    <xf numFmtId="178" fontId="5" fillId="0" borderId="0" xfId="0" applyNumberFormat="1" applyFont="1" applyAlignment="1">
      <alignment vertical="top"/>
    </xf>
    <xf numFmtId="176" fontId="5" fillId="0" borderId="0" xfId="0" applyNumberFormat="1" applyFont="1" applyAlignment="1">
      <alignment vertical="top"/>
    </xf>
    <xf numFmtId="176" fontId="4" fillId="0" borderId="0" xfId="0" applyNumberFormat="1" applyFont="1" applyAlignment="1">
      <alignment vertical="top"/>
    </xf>
    <xf numFmtId="49" fontId="4" fillId="2" borderId="3" xfId="1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8" fontId="4" fillId="2" borderId="3" xfId="1" applyNumberFormat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shrinkToFit="1"/>
    </xf>
    <xf numFmtId="179" fontId="4" fillId="2" borderId="3" xfId="0" applyNumberFormat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49" fontId="4" fillId="3" borderId="3" xfId="1" applyNumberFormat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/>
    </xf>
    <xf numFmtId="178" fontId="4" fillId="3" borderId="3" xfId="1" applyNumberFormat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177" fontId="6" fillId="3" borderId="3" xfId="1" applyNumberFormat="1" applyFont="1" applyFill="1" applyBorder="1" applyAlignment="1">
      <alignment horizontal="center" vertical="center" shrinkToFit="1"/>
    </xf>
    <xf numFmtId="184" fontId="4" fillId="3" borderId="3" xfId="1" applyNumberFormat="1" applyFont="1" applyFill="1" applyBorder="1" applyAlignment="1">
      <alignment horizontal="center" vertical="center" shrinkToFit="1"/>
    </xf>
    <xf numFmtId="176" fontId="6" fillId="3" borderId="3" xfId="0" applyNumberFormat="1" applyFont="1" applyFill="1" applyBorder="1" applyAlignment="1">
      <alignment horizontal="center" vertical="center" shrinkToFit="1"/>
    </xf>
    <xf numFmtId="176" fontId="6" fillId="3" borderId="3" xfId="1" applyNumberFormat="1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177" fontId="6" fillId="3" borderId="3" xfId="0" applyNumberFormat="1" applyFont="1" applyFill="1" applyBorder="1" applyAlignment="1">
      <alignment horizontal="center" vertical="center" shrinkToFit="1"/>
    </xf>
    <xf numFmtId="177" fontId="4" fillId="3" borderId="3" xfId="0" applyNumberFormat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 shrinkToFit="1"/>
    </xf>
    <xf numFmtId="181" fontId="4" fillId="3" borderId="3" xfId="0" applyNumberFormat="1" applyFont="1" applyFill="1" applyBorder="1" applyAlignment="1">
      <alignment horizontal="center" vertical="center" shrinkToFit="1"/>
    </xf>
    <xf numFmtId="179" fontId="4" fillId="3" borderId="3" xfId="0" applyNumberFormat="1" applyFont="1" applyFill="1" applyBorder="1" applyAlignment="1">
      <alignment horizontal="center" vertical="center" shrinkToFit="1"/>
    </xf>
    <xf numFmtId="179" fontId="4" fillId="3" borderId="3" xfId="1" applyNumberFormat="1" applyFont="1" applyFill="1" applyBorder="1" applyAlignment="1">
      <alignment horizontal="center" vertical="center" shrinkToFit="1"/>
    </xf>
    <xf numFmtId="179" fontId="4" fillId="3" borderId="3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81" fontId="4" fillId="3" borderId="3" xfId="1" applyNumberFormat="1" applyFont="1" applyFill="1" applyBorder="1" applyAlignment="1">
      <alignment horizontal="center" vertical="center" shrinkToFit="1"/>
    </xf>
    <xf numFmtId="179" fontId="6" fillId="3" borderId="3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/>
    </xf>
    <xf numFmtId="178" fontId="4" fillId="3" borderId="3" xfId="0" applyNumberFormat="1" applyFont="1" applyFill="1" applyBorder="1" applyAlignment="1">
      <alignment horizontal="center" vertical="center" shrinkToFit="1"/>
    </xf>
    <xf numFmtId="181" fontId="4" fillId="3" borderId="3" xfId="0" applyNumberFormat="1" applyFont="1" applyFill="1" applyBorder="1" applyAlignment="1">
      <alignment horizontal="center" vertical="center"/>
    </xf>
    <xf numFmtId="177" fontId="4" fillId="3" borderId="1" xfId="1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/>
    </xf>
    <xf numFmtId="178" fontId="4" fillId="3" borderId="1" xfId="1" applyNumberFormat="1" applyFont="1" applyFill="1" applyBorder="1" applyAlignment="1">
      <alignment horizontal="center" vertical="center" shrinkToFit="1"/>
    </xf>
    <xf numFmtId="177" fontId="6" fillId="3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5" fillId="2" borderId="3" xfId="0" applyFont="1" applyFill="1" applyBorder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176" fontId="24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177" fontId="24" fillId="0" borderId="0" xfId="0" applyNumberFormat="1" applyFont="1" applyAlignment="1">
      <alignment vertical="center"/>
    </xf>
    <xf numFmtId="177" fontId="25" fillId="0" borderId="0" xfId="0" applyNumberFormat="1" applyFont="1" applyAlignment="1">
      <alignment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shrinkToFit="1"/>
    </xf>
    <xf numFmtId="1" fontId="4" fillId="3" borderId="3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177" fontId="22" fillId="0" borderId="3" xfId="0" applyNumberFormat="1" applyFont="1" applyBorder="1" applyAlignment="1">
      <alignment horizontal="center" vertical="center" wrapText="1"/>
    </xf>
    <xf numFmtId="177" fontId="22" fillId="0" borderId="7" xfId="0" applyNumberFormat="1" applyFont="1" applyBorder="1" applyAlignment="1">
      <alignment horizontal="center" vertical="center" wrapText="1"/>
    </xf>
    <xf numFmtId="177" fontId="2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4" fillId="3" borderId="3" xfId="0" applyNumberFormat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178" fontId="4" fillId="2" borderId="7" xfId="1" applyNumberFormat="1" applyFont="1" applyFill="1" applyBorder="1" applyAlignment="1">
      <alignment horizontal="center" vertical="center" shrinkToFit="1"/>
    </xf>
    <xf numFmtId="178" fontId="4" fillId="2" borderId="7" xfId="1" applyNumberFormat="1" applyFont="1" applyFill="1" applyBorder="1" applyAlignment="1">
      <alignment horizontal="center" vertical="center" shrinkToFit="1"/>
    </xf>
    <xf numFmtId="178" fontId="4" fillId="2" borderId="7" xfId="1" applyNumberFormat="1" applyFont="1" applyFill="1" applyBorder="1" applyAlignment="1">
      <alignment horizontal="center" vertical="center" shrinkToFit="1"/>
    </xf>
    <xf numFmtId="178" fontId="4" fillId="2" borderId="5" xfId="1" applyNumberFormat="1" applyFont="1" applyFill="1" applyBorder="1" applyAlignment="1">
      <alignment horizontal="center" vertical="center" shrinkToFit="1"/>
    </xf>
    <xf numFmtId="178" fontId="4" fillId="2" borderId="8" xfId="1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 shrinkToFit="1"/>
    </xf>
    <xf numFmtId="178" fontId="4" fillId="2" borderId="5" xfId="0" applyNumberFormat="1" applyFont="1" applyFill="1" applyBorder="1" applyAlignment="1">
      <alignment horizontal="center" vertical="center" shrinkToFit="1"/>
    </xf>
    <xf numFmtId="178" fontId="4" fillId="2" borderId="8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center" vertical="center" shrinkToFit="1"/>
    </xf>
    <xf numFmtId="49" fontId="4" fillId="0" borderId="4" xfId="1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15"/>
  <sheetViews>
    <sheetView workbookViewId="0">
      <selection activeCell="C13" sqref="C13"/>
    </sheetView>
  </sheetViews>
  <sheetFormatPr defaultColWidth="13.25" defaultRowHeight="13.5"/>
  <cols>
    <col min="1" max="10" width="9.625" style="11" customWidth="1"/>
    <col min="11" max="11" width="17.25" style="11" hidden="1" customWidth="1"/>
    <col min="12" max="13" width="13.25" style="11" customWidth="1"/>
    <col min="14" max="17" width="13.25" style="75"/>
    <col min="18" max="256" width="13.25" style="11"/>
    <col min="257" max="257" width="5.875" style="11" customWidth="1"/>
    <col min="258" max="258" width="8.875" style="11" customWidth="1"/>
    <col min="259" max="259" width="10.875" style="11" customWidth="1"/>
    <col min="260" max="260" width="10.625" style="11" customWidth="1"/>
    <col min="261" max="261" width="9.375" style="11" customWidth="1"/>
    <col min="262" max="262" width="9.75" style="11" customWidth="1"/>
    <col min="263" max="263" width="10.875" style="11" customWidth="1"/>
    <col min="264" max="264" width="9.75" style="11" customWidth="1"/>
    <col min="265" max="265" width="10.5" style="11" customWidth="1"/>
    <col min="266" max="266" width="9.875" style="11" customWidth="1"/>
    <col min="267" max="267" width="17.25" style="11" customWidth="1"/>
    <col min="268" max="269" width="13.25" style="11" customWidth="1"/>
    <col min="270" max="512" width="13.25" style="11"/>
    <col min="513" max="513" width="5.875" style="11" customWidth="1"/>
    <col min="514" max="514" width="8.875" style="11" customWidth="1"/>
    <col min="515" max="515" width="10.875" style="11" customWidth="1"/>
    <col min="516" max="516" width="10.625" style="11" customWidth="1"/>
    <col min="517" max="517" width="9.375" style="11" customWidth="1"/>
    <col min="518" max="518" width="9.75" style="11" customWidth="1"/>
    <col min="519" max="519" width="10.875" style="11" customWidth="1"/>
    <col min="520" max="520" width="9.75" style="11" customWidth="1"/>
    <col min="521" max="521" width="10.5" style="11" customWidth="1"/>
    <col min="522" max="522" width="9.875" style="11" customWidth="1"/>
    <col min="523" max="523" width="17.25" style="11" customWidth="1"/>
    <col min="524" max="525" width="13.25" style="11" customWidth="1"/>
    <col min="526" max="768" width="13.25" style="11"/>
    <col min="769" max="769" width="5.875" style="11" customWidth="1"/>
    <col min="770" max="770" width="8.875" style="11" customWidth="1"/>
    <col min="771" max="771" width="10.875" style="11" customWidth="1"/>
    <col min="772" max="772" width="10.625" style="11" customWidth="1"/>
    <col min="773" max="773" width="9.375" style="11" customWidth="1"/>
    <col min="774" max="774" width="9.75" style="11" customWidth="1"/>
    <col min="775" max="775" width="10.875" style="11" customWidth="1"/>
    <col min="776" max="776" width="9.75" style="11" customWidth="1"/>
    <col min="777" max="777" width="10.5" style="11" customWidth="1"/>
    <col min="778" max="778" width="9.875" style="11" customWidth="1"/>
    <col min="779" max="779" width="17.25" style="11" customWidth="1"/>
    <col min="780" max="781" width="13.25" style="11" customWidth="1"/>
    <col min="782" max="1024" width="13.25" style="11"/>
    <col min="1025" max="1025" width="5.875" style="11" customWidth="1"/>
    <col min="1026" max="1026" width="8.875" style="11" customWidth="1"/>
    <col min="1027" max="1027" width="10.875" style="11" customWidth="1"/>
    <col min="1028" max="1028" width="10.625" style="11" customWidth="1"/>
    <col min="1029" max="1029" width="9.375" style="11" customWidth="1"/>
    <col min="1030" max="1030" width="9.75" style="11" customWidth="1"/>
    <col min="1031" max="1031" width="10.875" style="11" customWidth="1"/>
    <col min="1032" max="1032" width="9.75" style="11" customWidth="1"/>
    <col min="1033" max="1033" width="10.5" style="11" customWidth="1"/>
    <col min="1034" max="1034" width="9.875" style="11" customWidth="1"/>
    <col min="1035" max="1035" width="17.25" style="11" customWidth="1"/>
    <col min="1036" max="1037" width="13.25" style="11" customWidth="1"/>
    <col min="1038" max="1280" width="13.25" style="11"/>
    <col min="1281" max="1281" width="5.875" style="11" customWidth="1"/>
    <col min="1282" max="1282" width="8.875" style="11" customWidth="1"/>
    <col min="1283" max="1283" width="10.875" style="11" customWidth="1"/>
    <col min="1284" max="1284" width="10.625" style="11" customWidth="1"/>
    <col min="1285" max="1285" width="9.375" style="11" customWidth="1"/>
    <col min="1286" max="1286" width="9.75" style="11" customWidth="1"/>
    <col min="1287" max="1287" width="10.875" style="11" customWidth="1"/>
    <col min="1288" max="1288" width="9.75" style="11" customWidth="1"/>
    <col min="1289" max="1289" width="10.5" style="11" customWidth="1"/>
    <col min="1290" max="1290" width="9.875" style="11" customWidth="1"/>
    <col min="1291" max="1291" width="17.25" style="11" customWidth="1"/>
    <col min="1292" max="1293" width="13.25" style="11" customWidth="1"/>
    <col min="1294" max="1536" width="13.25" style="11"/>
    <col min="1537" max="1537" width="5.875" style="11" customWidth="1"/>
    <col min="1538" max="1538" width="8.875" style="11" customWidth="1"/>
    <col min="1539" max="1539" width="10.875" style="11" customWidth="1"/>
    <col min="1540" max="1540" width="10.625" style="11" customWidth="1"/>
    <col min="1541" max="1541" width="9.375" style="11" customWidth="1"/>
    <col min="1542" max="1542" width="9.75" style="11" customWidth="1"/>
    <col min="1543" max="1543" width="10.875" style="11" customWidth="1"/>
    <col min="1544" max="1544" width="9.75" style="11" customWidth="1"/>
    <col min="1545" max="1545" width="10.5" style="11" customWidth="1"/>
    <col min="1546" max="1546" width="9.875" style="11" customWidth="1"/>
    <col min="1547" max="1547" width="17.25" style="11" customWidth="1"/>
    <col min="1548" max="1549" width="13.25" style="11" customWidth="1"/>
    <col min="1550" max="1792" width="13.25" style="11"/>
    <col min="1793" max="1793" width="5.875" style="11" customWidth="1"/>
    <col min="1794" max="1794" width="8.875" style="11" customWidth="1"/>
    <col min="1795" max="1795" width="10.875" style="11" customWidth="1"/>
    <col min="1796" max="1796" width="10.625" style="11" customWidth="1"/>
    <col min="1797" max="1797" width="9.375" style="11" customWidth="1"/>
    <col min="1798" max="1798" width="9.75" style="11" customWidth="1"/>
    <col min="1799" max="1799" width="10.875" style="11" customWidth="1"/>
    <col min="1800" max="1800" width="9.75" style="11" customWidth="1"/>
    <col min="1801" max="1801" width="10.5" style="11" customWidth="1"/>
    <col min="1802" max="1802" width="9.875" style="11" customWidth="1"/>
    <col min="1803" max="1803" width="17.25" style="11" customWidth="1"/>
    <col min="1804" max="1805" width="13.25" style="11" customWidth="1"/>
    <col min="1806" max="2048" width="13.25" style="11"/>
    <col min="2049" max="2049" width="5.875" style="11" customWidth="1"/>
    <col min="2050" max="2050" width="8.875" style="11" customWidth="1"/>
    <col min="2051" max="2051" width="10.875" style="11" customWidth="1"/>
    <col min="2052" max="2052" width="10.625" style="11" customWidth="1"/>
    <col min="2053" max="2053" width="9.375" style="11" customWidth="1"/>
    <col min="2054" max="2054" width="9.75" style="11" customWidth="1"/>
    <col min="2055" max="2055" width="10.875" style="11" customWidth="1"/>
    <col min="2056" max="2056" width="9.75" style="11" customWidth="1"/>
    <col min="2057" max="2057" width="10.5" style="11" customWidth="1"/>
    <col min="2058" max="2058" width="9.875" style="11" customWidth="1"/>
    <col min="2059" max="2059" width="17.25" style="11" customWidth="1"/>
    <col min="2060" max="2061" width="13.25" style="11" customWidth="1"/>
    <col min="2062" max="2304" width="13.25" style="11"/>
    <col min="2305" max="2305" width="5.875" style="11" customWidth="1"/>
    <col min="2306" max="2306" width="8.875" style="11" customWidth="1"/>
    <col min="2307" max="2307" width="10.875" style="11" customWidth="1"/>
    <col min="2308" max="2308" width="10.625" style="11" customWidth="1"/>
    <col min="2309" max="2309" width="9.375" style="11" customWidth="1"/>
    <col min="2310" max="2310" width="9.75" style="11" customWidth="1"/>
    <col min="2311" max="2311" width="10.875" style="11" customWidth="1"/>
    <col min="2312" max="2312" width="9.75" style="11" customWidth="1"/>
    <col min="2313" max="2313" width="10.5" style="11" customWidth="1"/>
    <col min="2314" max="2314" width="9.875" style="11" customWidth="1"/>
    <col min="2315" max="2315" width="17.25" style="11" customWidth="1"/>
    <col min="2316" max="2317" width="13.25" style="11" customWidth="1"/>
    <col min="2318" max="2560" width="13.25" style="11"/>
    <col min="2561" max="2561" width="5.875" style="11" customWidth="1"/>
    <col min="2562" max="2562" width="8.875" style="11" customWidth="1"/>
    <col min="2563" max="2563" width="10.875" style="11" customWidth="1"/>
    <col min="2564" max="2564" width="10.625" style="11" customWidth="1"/>
    <col min="2565" max="2565" width="9.375" style="11" customWidth="1"/>
    <col min="2566" max="2566" width="9.75" style="11" customWidth="1"/>
    <col min="2567" max="2567" width="10.875" style="11" customWidth="1"/>
    <col min="2568" max="2568" width="9.75" style="11" customWidth="1"/>
    <col min="2569" max="2569" width="10.5" style="11" customWidth="1"/>
    <col min="2570" max="2570" width="9.875" style="11" customWidth="1"/>
    <col min="2571" max="2571" width="17.25" style="11" customWidth="1"/>
    <col min="2572" max="2573" width="13.25" style="11" customWidth="1"/>
    <col min="2574" max="2816" width="13.25" style="11"/>
    <col min="2817" max="2817" width="5.875" style="11" customWidth="1"/>
    <col min="2818" max="2818" width="8.875" style="11" customWidth="1"/>
    <col min="2819" max="2819" width="10.875" style="11" customWidth="1"/>
    <col min="2820" max="2820" width="10.625" style="11" customWidth="1"/>
    <col min="2821" max="2821" width="9.375" style="11" customWidth="1"/>
    <col min="2822" max="2822" width="9.75" style="11" customWidth="1"/>
    <col min="2823" max="2823" width="10.875" style="11" customWidth="1"/>
    <col min="2824" max="2824" width="9.75" style="11" customWidth="1"/>
    <col min="2825" max="2825" width="10.5" style="11" customWidth="1"/>
    <col min="2826" max="2826" width="9.875" style="11" customWidth="1"/>
    <col min="2827" max="2827" width="17.25" style="11" customWidth="1"/>
    <col min="2828" max="2829" width="13.25" style="11" customWidth="1"/>
    <col min="2830" max="3072" width="13.25" style="11"/>
    <col min="3073" max="3073" width="5.875" style="11" customWidth="1"/>
    <col min="3074" max="3074" width="8.875" style="11" customWidth="1"/>
    <col min="3075" max="3075" width="10.875" style="11" customWidth="1"/>
    <col min="3076" max="3076" width="10.625" style="11" customWidth="1"/>
    <col min="3077" max="3077" width="9.375" style="11" customWidth="1"/>
    <col min="3078" max="3078" width="9.75" style="11" customWidth="1"/>
    <col min="3079" max="3079" width="10.875" style="11" customWidth="1"/>
    <col min="3080" max="3080" width="9.75" style="11" customWidth="1"/>
    <col min="3081" max="3081" width="10.5" style="11" customWidth="1"/>
    <col min="3082" max="3082" width="9.875" style="11" customWidth="1"/>
    <col min="3083" max="3083" width="17.25" style="11" customWidth="1"/>
    <col min="3084" max="3085" width="13.25" style="11" customWidth="1"/>
    <col min="3086" max="3328" width="13.25" style="11"/>
    <col min="3329" max="3329" width="5.875" style="11" customWidth="1"/>
    <col min="3330" max="3330" width="8.875" style="11" customWidth="1"/>
    <col min="3331" max="3331" width="10.875" style="11" customWidth="1"/>
    <col min="3332" max="3332" width="10.625" style="11" customWidth="1"/>
    <col min="3333" max="3333" width="9.375" style="11" customWidth="1"/>
    <col min="3334" max="3334" width="9.75" style="11" customWidth="1"/>
    <col min="3335" max="3335" width="10.875" style="11" customWidth="1"/>
    <col min="3336" max="3336" width="9.75" style="11" customWidth="1"/>
    <col min="3337" max="3337" width="10.5" style="11" customWidth="1"/>
    <col min="3338" max="3338" width="9.875" style="11" customWidth="1"/>
    <col min="3339" max="3339" width="17.25" style="11" customWidth="1"/>
    <col min="3340" max="3341" width="13.25" style="11" customWidth="1"/>
    <col min="3342" max="3584" width="13.25" style="11"/>
    <col min="3585" max="3585" width="5.875" style="11" customWidth="1"/>
    <col min="3586" max="3586" width="8.875" style="11" customWidth="1"/>
    <col min="3587" max="3587" width="10.875" style="11" customWidth="1"/>
    <col min="3588" max="3588" width="10.625" style="11" customWidth="1"/>
    <col min="3589" max="3589" width="9.375" style="11" customWidth="1"/>
    <col min="3590" max="3590" width="9.75" style="11" customWidth="1"/>
    <col min="3591" max="3591" width="10.875" style="11" customWidth="1"/>
    <col min="3592" max="3592" width="9.75" style="11" customWidth="1"/>
    <col min="3593" max="3593" width="10.5" style="11" customWidth="1"/>
    <col min="3594" max="3594" width="9.875" style="11" customWidth="1"/>
    <col min="3595" max="3595" width="17.25" style="11" customWidth="1"/>
    <col min="3596" max="3597" width="13.25" style="11" customWidth="1"/>
    <col min="3598" max="3840" width="13.25" style="11"/>
    <col min="3841" max="3841" width="5.875" style="11" customWidth="1"/>
    <col min="3842" max="3842" width="8.875" style="11" customWidth="1"/>
    <col min="3843" max="3843" width="10.875" style="11" customWidth="1"/>
    <col min="3844" max="3844" width="10.625" style="11" customWidth="1"/>
    <col min="3845" max="3845" width="9.375" style="11" customWidth="1"/>
    <col min="3846" max="3846" width="9.75" style="11" customWidth="1"/>
    <col min="3847" max="3847" width="10.875" style="11" customWidth="1"/>
    <col min="3848" max="3848" width="9.75" style="11" customWidth="1"/>
    <col min="3849" max="3849" width="10.5" style="11" customWidth="1"/>
    <col min="3850" max="3850" width="9.875" style="11" customWidth="1"/>
    <col min="3851" max="3851" width="17.25" style="11" customWidth="1"/>
    <col min="3852" max="3853" width="13.25" style="11" customWidth="1"/>
    <col min="3854" max="4096" width="13.25" style="11"/>
    <col min="4097" max="4097" width="5.875" style="11" customWidth="1"/>
    <col min="4098" max="4098" width="8.875" style="11" customWidth="1"/>
    <col min="4099" max="4099" width="10.875" style="11" customWidth="1"/>
    <col min="4100" max="4100" width="10.625" style="11" customWidth="1"/>
    <col min="4101" max="4101" width="9.375" style="11" customWidth="1"/>
    <col min="4102" max="4102" width="9.75" style="11" customWidth="1"/>
    <col min="4103" max="4103" width="10.875" style="11" customWidth="1"/>
    <col min="4104" max="4104" width="9.75" style="11" customWidth="1"/>
    <col min="4105" max="4105" width="10.5" style="11" customWidth="1"/>
    <col min="4106" max="4106" width="9.875" style="11" customWidth="1"/>
    <col min="4107" max="4107" width="17.25" style="11" customWidth="1"/>
    <col min="4108" max="4109" width="13.25" style="11" customWidth="1"/>
    <col min="4110" max="4352" width="13.25" style="11"/>
    <col min="4353" max="4353" width="5.875" style="11" customWidth="1"/>
    <col min="4354" max="4354" width="8.875" style="11" customWidth="1"/>
    <col min="4355" max="4355" width="10.875" style="11" customWidth="1"/>
    <col min="4356" max="4356" width="10.625" style="11" customWidth="1"/>
    <col min="4357" max="4357" width="9.375" style="11" customWidth="1"/>
    <col min="4358" max="4358" width="9.75" style="11" customWidth="1"/>
    <col min="4359" max="4359" width="10.875" style="11" customWidth="1"/>
    <col min="4360" max="4360" width="9.75" style="11" customWidth="1"/>
    <col min="4361" max="4361" width="10.5" style="11" customWidth="1"/>
    <col min="4362" max="4362" width="9.875" style="11" customWidth="1"/>
    <col min="4363" max="4363" width="17.25" style="11" customWidth="1"/>
    <col min="4364" max="4365" width="13.25" style="11" customWidth="1"/>
    <col min="4366" max="4608" width="13.25" style="11"/>
    <col min="4609" max="4609" width="5.875" style="11" customWidth="1"/>
    <col min="4610" max="4610" width="8.875" style="11" customWidth="1"/>
    <col min="4611" max="4611" width="10.875" style="11" customWidth="1"/>
    <col min="4612" max="4612" width="10.625" style="11" customWidth="1"/>
    <col min="4613" max="4613" width="9.375" style="11" customWidth="1"/>
    <col min="4614" max="4614" width="9.75" style="11" customWidth="1"/>
    <col min="4615" max="4615" width="10.875" style="11" customWidth="1"/>
    <col min="4616" max="4616" width="9.75" style="11" customWidth="1"/>
    <col min="4617" max="4617" width="10.5" style="11" customWidth="1"/>
    <col min="4618" max="4618" width="9.875" style="11" customWidth="1"/>
    <col min="4619" max="4619" width="17.25" style="11" customWidth="1"/>
    <col min="4620" max="4621" width="13.25" style="11" customWidth="1"/>
    <col min="4622" max="4864" width="13.25" style="11"/>
    <col min="4865" max="4865" width="5.875" style="11" customWidth="1"/>
    <col min="4866" max="4866" width="8.875" style="11" customWidth="1"/>
    <col min="4867" max="4867" width="10.875" style="11" customWidth="1"/>
    <col min="4868" max="4868" width="10.625" style="11" customWidth="1"/>
    <col min="4869" max="4869" width="9.375" style="11" customWidth="1"/>
    <col min="4870" max="4870" width="9.75" style="11" customWidth="1"/>
    <col min="4871" max="4871" width="10.875" style="11" customWidth="1"/>
    <col min="4872" max="4872" width="9.75" style="11" customWidth="1"/>
    <col min="4873" max="4873" width="10.5" style="11" customWidth="1"/>
    <col min="4874" max="4874" width="9.875" style="11" customWidth="1"/>
    <col min="4875" max="4875" width="17.25" style="11" customWidth="1"/>
    <col min="4876" max="4877" width="13.25" style="11" customWidth="1"/>
    <col min="4878" max="5120" width="13.25" style="11"/>
    <col min="5121" max="5121" width="5.875" style="11" customWidth="1"/>
    <col min="5122" max="5122" width="8.875" style="11" customWidth="1"/>
    <col min="5123" max="5123" width="10.875" style="11" customWidth="1"/>
    <col min="5124" max="5124" width="10.625" style="11" customWidth="1"/>
    <col min="5125" max="5125" width="9.375" style="11" customWidth="1"/>
    <col min="5126" max="5126" width="9.75" style="11" customWidth="1"/>
    <col min="5127" max="5127" width="10.875" style="11" customWidth="1"/>
    <col min="5128" max="5128" width="9.75" style="11" customWidth="1"/>
    <col min="5129" max="5129" width="10.5" style="11" customWidth="1"/>
    <col min="5130" max="5130" width="9.875" style="11" customWidth="1"/>
    <col min="5131" max="5131" width="17.25" style="11" customWidth="1"/>
    <col min="5132" max="5133" width="13.25" style="11" customWidth="1"/>
    <col min="5134" max="5376" width="13.25" style="11"/>
    <col min="5377" max="5377" width="5.875" style="11" customWidth="1"/>
    <col min="5378" max="5378" width="8.875" style="11" customWidth="1"/>
    <col min="5379" max="5379" width="10.875" style="11" customWidth="1"/>
    <col min="5380" max="5380" width="10.625" style="11" customWidth="1"/>
    <col min="5381" max="5381" width="9.375" style="11" customWidth="1"/>
    <col min="5382" max="5382" width="9.75" style="11" customWidth="1"/>
    <col min="5383" max="5383" width="10.875" style="11" customWidth="1"/>
    <col min="5384" max="5384" width="9.75" style="11" customWidth="1"/>
    <col min="5385" max="5385" width="10.5" style="11" customWidth="1"/>
    <col min="5386" max="5386" width="9.875" style="11" customWidth="1"/>
    <col min="5387" max="5387" width="17.25" style="11" customWidth="1"/>
    <col min="5388" max="5389" width="13.25" style="11" customWidth="1"/>
    <col min="5390" max="5632" width="13.25" style="11"/>
    <col min="5633" max="5633" width="5.875" style="11" customWidth="1"/>
    <col min="5634" max="5634" width="8.875" style="11" customWidth="1"/>
    <col min="5635" max="5635" width="10.875" style="11" customWidth="1"/>
    <col min="5636" max="5636" width="10.625" style="11" customWidth="1"/>
    <col min="5637" max="5637" width="9.375" style="11" customWidth="1"/>
    <col min="5638" max="5638" width="9.75" style="11" customWidth="1"/>
    <col min="5639" max="5639" width="10.875" style="11" customWidth="1"/>
    <col min="5640" max="5640" width="9.75" style="11" customWidth="1"/>
    <col min="5641" max="5641" width="10.5" style="11" customWidth="1"/>
    <col min="5642" max="5642" width="9.875" style="11" customWidth="1"/>
    <col min="5643" max="5643" width="17.25" style="11" customWidth="1"/>
    <col min="5644" max="5645" width="13.25" style="11" customWidth="1"/>
    <col min="5646" max="5888" width="13.25" style="11"/>
    <col min="5889" max="5889" width="5.875" style="11" customWidth="1"/>
    <col min="5890" max="5890" width="8.875" style="11" customWidth="1"/>
    <col min="5891" max="5891" width="10.875" style="11" customWidth="1"/>
    <col min="5892" max="5892" width="10.625" style="11" customWidth="1"/>
    <col min="5893" max="5893" width="9.375" style="11" customWidth="1"/>
    <col min="5894" max="5894" width="9.75" style="11" customWidth="1"/>
    <col min="5895" max="5895" width="10.875" style="11" customWidth="1"/>
    <col min="5896" max="5896" width="9.75" style="11" customWidth="1"/>
    <col min="5897" max="5897" width="10.5" style="11" customWidth="1"/>
    <col min="5898" max="5898" width="9.875" style="11" customWidth="1"/>
    <col min="5899" max="5899" width="17.25" style="11" customWidth="1"/>
    <col min="5900" max="5901" width="13.25" style="11" customWidth="1"/>
    <col min="5902" max="6144" width="13.25" style="11"/>
    <col min="6145" max="6145" width="5.875" style="11" customWidth="1"/>
    <col min="6146" max="6146" width="8.875" style="11" customWidth="1"/>
    <col min="6147" max="6147" width="10.875" style="11" customWidth="1"/>
    <col min="6148" max="6148" width="10.625" style="11" customWidth="1"/>
    <col min="6149" max="6149" width="9.375" style="11" customWidth="1"/>
    <col min="6150" max="6150" width="9.75" style="11" customWidth="1"/>
    <col min="6151" max="6151" width="10.875" style="11" customWidth="1"/>
    <col min="6152" max="6152" width="9.75" style="11" customWidth="1"/>
    <col min="6153" max="6153" width="10.5" style="11" customWidth="1"/>
    <col min="6154" max="6154" width="9.875" style="11" customWidth="1"/>
    <col min="6155" max="6155" width="17.25" style="11" customWidth="1"/>
    <col min="6156" max="6157" width="13.25" style="11" customWidth="1"/>
    <col min="6158" max="6400" width="13.25" style="11"/>
    <col min="6401" max="6401" width="5.875" style="11" customWidth="1"/>
    <col min="6402" max="6402" width="8.875" style="11" customWidth="1"/>
    <col min="6403" max="6403" width="10.875" style="11" customWidth="1"/>
    <col min="6404" max="6404" width="10.625" style="11" customWidth="1"/>
    <col min="6405" max="6405" width="9.375" style="11" customWidth="1"/>
    <col min="6406" max="6406" width="9.75" style="11" customWidth="1"/>
    <col min="6407" max="6407" width="10.875" style="11" customWidth="1"/>
    <col min="6408" max="6408" width="9.75" style="11" customWidth="1"/>
    <col min="6409" max="6409" width="10.5" style="11" customWidth="1"/>
    <col min="6410" max="6410" width="9.875" style="11" customWidth="1"/>
    <col min="6411" max="6411" width="17.25" style="11" customWidth="1"/>
    <col min="6412" max="6413" width="13.25" style="11" customWidth="1"/>
    <col min="6414" max="6656" width="13.25" style="11"/>
    <col min="6657" max="6657" width="5.875" style="11" customWidth="1"/>
    <col min="6658" max="6658" width="8.875" style="11" customWidth="1"/>
    <col min="6659" max="6659" width="10.875" style="11" customWidth="1"/>
    <col min="6660" max="6660" width="10.625" style="11" customWidth="1"/>
    <col min="6661" max="6661" width="9.375" style="11" customWidth="1"/>
    <col min="6662" max="6662" width="9.75" style="11" customWidth="1"/>
    <col min="6663" max="6663" width="10.875" style="11" customWidth="1"/>
    <col min="6664" max="6664" width="9.75" style="11" customWidth="1"/>
    <col min="6665" max="6665" width="10.5" style="11" customWidth="1"/>
    <col min="6666" max="6666" width="9.875" style="11" customWidth="1"/>
    <col min="6667" max="6667" width="17.25" style="11" customWidth="1"/>
    <col min="6668" max="6669" width="13.25" style="11" customWidth="1"/>
    <col min="6670" max="6912" width="13.25" style="11"/>
    <col min="6913" max="6913" width="5.875" style="11" customWidth="1"/>
    <col min="6914" max="6914" width="8.875" style="11" customWidth="1"/>
    <col min="6915" max="6915" width="10.875" style="11" customWidth="1"/>
    <col min="6916" max="6916" width="10.625" style="11" customWidth="1"/>
    <col min="6917" max="6917" width="9.375" style="11" customWidth="1"/>
    <col min="6918" max="6918" width="9.75" style="11" customWidth="1"/>
    <col min="6919" max="6919" width="10.875" style="11" customWidth="1"/>
    <col min="6920" max="6920" width="9.75" style="11" customWidth="1"/>
    <col min="6921" max="6921" width="10.5" style="11" customWidth="1"/>
    <col min="6922" max="6922" width="9.875" style="11" customWidth="1"/>
    <col min="6923" max="6923" width="17.25" style="11" customWidth="1"/>
    <col min="6924" max="6925" width="13.25" style="11" customWidth="1"/>
    <col min="6926" max="7168" width="13.25" style="11"/>
    <col min="7169" max="7169" width="5.875" style="11" customWidth="1"/>
    <col min="7170" max="7170" width="8.875" style="11" customWidth="1"/>
    <col min="7171" max="7171" width="10.875" style="11" customWidth="1"/>
    <col min="7172" max="7172" width="10.625" style="11" customWidth="1"/>
    <col min="7173" max="7173" width="9.375" style="11" customWidth="1"/>
    <col min="7174" max="7174" width="9.75" style="11" customWidth="1"/>
    <col min="7175" max="7175" width="10.875" style="11" customWidth="1"/>
    <col min="7176" max="7176" width="9.75" style="11" customWidth="1"/>
    <col min="7177" max="7177" width="10.5" style="11" customWidth="1"/>
    <col min="7178" max="7178" width="9.875" style="11" customWidth="1"/>
    <col min="7179" max="7179" width="17.25" style="11" customWidth="1"/>
    <col min="7180" max="7181" width="13.25" style="11" customWidth="1"/>
    <col min="7182" max="7424" width="13.25" style="11"/>
    <col min="7425" max="7425" width="5.875" style="11" customWidth="1"/>
    <col min="7426" max="7426" width="8.875" style="11" customWidth="1"/>
    <col min="7427" max="7427" width="10.875" style="11" customWidth="1"/>
    <col min="7428" max="7428" width="10.625" style="11" customWidth="1"/>
    <col min="7429" max="7429" width="9.375" style="11" customWidth="1"/>
    <col min="7430" max="7430" width="9.75" style="11" customWidth="1"/>
    <col min="7431" max="7431" width="10.875" style="11" customWidth="1"/>
    <col min="7432" max="7432" width="9.75" style="11" customWidth="1"/>
    <col min="7433" max="7433" width="10.5" style="11" customWidth="1"/>
    <col min="7434" max="7434" width="9.875" style="11" customWidth="1"/>
    <col min="7435" max="7435" width="17.25" style="11" customWidth="1"/>
    <col min="7436" max="7437" width="13.25" style="11" customWidth="1"/>
    <col min="7438" max="7680" width="13.25" style="11"/>
    <col min="7681" max="7681" width="5.875" style="11" customWidth="1"/>
    <col min="7682" max="7682" width="8.875" style="11" customWidth="1"/>
    <col min="7683" max="7683" width="10.875" style="11" customWidth="1"/>
    <col min="7684" max="7684" width="10.625" style="11" customWidth="1"/>
    <col min="7685" max="7685" width="9.375" style="11" customWidth="1"/>
    <col min="7686" max="7686" width="9.75" style="11" customWidth="1"/>
    <col min="7687" max="7687" width="10.875" style="11" customWidth="1"/>
    <col min="7688" max="7688" width="9.75" style="11" customWidth="1"/>
    <col min="7689" max="7689" width="10.5" style="11" customWidth="1"/>
    <col min="7690" max="7690" width="9.875" style="11" customWidth="1"/>
    <col min="7691" max="7691" width="17.25" style="11" customWidth="1"/>
    <col min="7692" max="7693" width="13.25" style="11" customWidth="1"/>
    <col min="7694" max="7936" width="13.25" style="11"/>
    <col min="7937" max="7937" width="5.875" style="11" customWidth="1"/>
    <col min="7938" max="7938" width="8.875" style="11" customWidth="1"/>
    <col min="7939" max="7939" width="10.875" style="11" customWidth="1"/>
    <col min="7940" max="7940" width="10.625" style="11" customWidth="1"/>
    <col min="7941" max="7941" width="9.375" style="11" customWidth="1"/>
    <col min="7942" max="7942" width="9.75" style="11" customWidth="1"/>
    <col min="7943" max="7943" width="10.875" style="11" customWidth="1"/>
    <col min="7944" max="7944" width="9.75" style="11" customWidth="1"/>
    <col min="7945" max="7945" width="10.5" style="11" customWidth="1"/>
    <col min="7946" max="7946" width="9.875" style="11" customWidth="1"/>
    <col min="7947" max="7947" width="17.25" style="11" customWidth="1"/>
    <col min="7948" max="7949" width="13.25" style="11" customWidth="1"/>
    <col min="7950" max="8192" width="13.25" style="11"/>
    <col min="8193" max="8193" width="5.875" style="11" customWidth="1"/>
    <col min="8194" max="8194" width="8.875" style="11" customWidth="1"/>
    <col min="8195" max="8195" width="10.875" style="11" customWidth="1"/>
    <col min="8196" max="8196" width="10.625" style="11" customWidth="1"/>
    <col min="8197" max="8197" width="9.375" style="11" customWidth="1"/>
    <col min="8198" max="8198" width="9.75" style="11" customWidth="1"/>
    <col min="8199" max="8199" width="10.875" style="11" customWidth="1"/>
    <col min="8200" max="8200" width="9.75" style="11" customWidth="1"/>
    <col min="8201" max="8201" width="10.5" style="11" customWidth="1"/>
    <col min="8202" max="8202" width="9.875" style="11" customWidth="1"/>
    <col min="8203" max="8203" width="17.25" style="11" customWidth="1"/>
    <col min="8204" max="8205" width="13.25" style="11" customWidth="1"/>
    <col min="8206" max="8448" width="13.25" style="11"/>
    <col min="8449" max="8449" width="5.875" style="11" customWidth="1"/>
    <col min="8450" max="8450" width="8.875" style="11" customWidth="1"/>
    <col min="8451" max="8451" width="10.875" style="11" customWidth="1"/>
    <col min="8452" max="8452" width="10.625" style="11" customWidth="1"/>
    <col min="8453" max="8453" width="9.375" style="11" customWidth="1"/>
    <col min="8454" max="8454" width="9.75" style="11" customWidth="1"/>
    <col min="8455" max="8455" width="10.875" style="11" customWidth="1"/>
    <col min="8456" max="8456" width="9.75" style="11" customWidth="1"/>
    <col min="8457" max="8457" width="10.5" style="11" customWidth="1"/>
    <col min="8458" max="8458" width="9.875" style="11" customWidth="1"/>
    <col min="8459" max="8459" width="17.25" style="11" customWidth="1"/>
    <col min="8460" max="8461" width="13.25" style="11" customWidth="1"/>
    <col min="8462" max="8704" width="13.25" style="11"/>
    <col min="8705" max="8705" width="5.875" style="11" customWidth="1"/>
    <col min="8706" max="8706" width="8.875" style="11" customWidth="1"/>
    <col min="8707" max="8707" width="10.875" style="11" customWidth="1"/>
    <col min="8708" max="8708" width="10.625" style="11" customWidth="1"/>
    <col min="8709" max="8709" width="9.375" style="11" customWidth="1"/>
    <col min="8710" max="8710" width="9.75" style="11" customWidth="1"/>
    <col min="8711" max="8711" width="10.875" style="11" customWidth="1"/>
    <col min="8712" max="8712" width="9.75" style="11" customWidth="1"/>
    <col min="8713" max="8713" width="10.5" style="11" customWidth="1"/>
    <col min="8714" max="8714" width="9.875" style="11" customWidth="1"/>
    <col min="8715" max="8715" width="17.25" style="11" customWidth="1"/>
    <col min="8716" max="8717" width="13.25" style="11" customWidth="1"/>
    <col min="8718" max="8960" width="13.25" style="11"/>
    <col min="8961" max="8961" width="5.875" style="11" customWidth="1"/>
    <col min="8962" max="8962" width="8.875" style="11" customWidth="1"/>
    <col min="8963" max="8963" width="10.875" style="11" customWidth="1"/>
    <col min="8964" max="8964" width="10.625" style="11" customWidth="1"/>
    <col min="8965" max="8965" width="9.375" style="11" customWidth="1"/>
    <col min="8966" max="8966" width="9.75" style="11" customWidth="1"/>
    <col min="8967" max="8967" width="10.875" style="11" customWidth="1"/>
    <col min="8968" max="8968" width="9.75" style="11" customWidth="1"/>
    <col min="8969" max="8969" width="10.5" style="11" customWidth="1"/>
    <col min="8970" max="8970" width="9.875" style="11" customWidth="1"/>
    <col min="8971" max="8971" width="17.25" style="11" customWidth="1"/>
    <col min="8972" max="8973" width="13.25" style="11" customWidth="1"/>
    <col min="8974" max="9216" width="13.25" style="11"/>
    <col min="9217" max="9217" width="5.875" style="11" customWidth="1"/>
    <col min="9218" max="9218" width="8.875" style="11" customWidth="1"/>
    <col min="9219" max="9219" width="10.875" style="11" customWidth="1"/>
    <col min="9220" max="9220" width="10.625" style="11" customWidth="1"/>
    <col min="9221" max="9221" width="9.375" style="11" customWidth="1"/>
    <col min="9222" max="9222" width="9.75" style="11" customWidth="1"/>
    <col min="9223" max="9223" width="10.875" style="11" customWidth="1"/>
    <col min="9224" max="9224" width="9.75" style="11" customWidth="1"/>
    <col min="9225" max="9225" width="10.5" style="11" customWidth="1"/>
    <col min="9226" max="9226" width="9.875" style="11" customWidth="1"/>
    <col min="9227" max="9227" width="17.25" style="11" customWidth="1"/>
    <col min="9228" max="9229" width="13.25" style="11" customWidth="1"/>
    <col min="9230" max="9472" width="13.25" style="11"/>
    <col min="9473" max="9473" width="5.875" style="11" customWidth="1"/>
    <col min="9474" max="9474" width="8.875" style="11" customWidth="1"/>
    <col min="9475" max="9475" width="10.875" style="11" customWidth="1"/>
    <col min="9476" max="9476" width="10.625" style="11" customWidth="1"/>
    <col min="9477" max="9477" width="9.375" style="11" customWidth="1"/>
    <col min="9478" max="9478" width="9.75" style="11" customWidth="1"/>
    <col min="9479" max="9479" width="10.875" style="11" customWidth="1"/>
    <col min="9480" max="9480" width="9.75" style="11" customWidth="1"/>
    <col min="9481" max="9481" width="10.5" style="11" customWidth="1"/>
    <col min="9482" max="9482" width="9.875" style="11" customWidth="1"/>
    <col min="9483" max="9483" width="17.25" style="11" customWidth="1"/>
    <col min="9484" max="9485" width="13.25" style="11" customWidth="1"/>
    <col min="9486" max="9728" width="13.25" style="11"/>
    <col min="9729" max="9729" width="5.875" style="11" customWidth="1"/>
    <col min="9730" max="9730" width="8.875" style="11" customWidth="1"/>
    <col min="9731" max="9731" width="10.875" style="11" customWidth="1"/>
    <col min="9732" max="9732" width="10.625" style="11" customWidth="1"/>
    <col min="9733" max="9733" width="9.375" style="11" customWidth="1"/>
    <col min="9734" max="9734" width="9.75" style="11" customWidth="1"/>
    <col min="9735" max="9735" width="10.875" style="11" customWidth="1"/>
    <col min="9736" max="9736" width="9.75" style="11" customWidth="1"/>
    <col min="9737" max="9737" width="10.5" style="11" customWidth="1"/>
    <col min="9738" max="9738" width="9.875" style="11" customWidth="1"/>
    <col min="9739" max="9739" width="17.25" style="11" customWidth="1"/>
    <col min="9740" max="9741" width="13.25" style="11" customWidth="1"/>
    <col min="9742" max="9984" width="13.25" style="11"/>
    <col min="9985" max="9985" width="5.875" style="11" customWidth="1"/>
    <col min="9986" max="9986" width="8.875" style="11" customWidth="1"/>
    <col min="9987" max="9987" width="10.875" style="11" customWidth="1"/>
    <col min="9988" max="9988" width="10.625" style="11" customWidth="1"/>
    <col min="9989" max="9989" width="9.375" style="11" customWidth="1"/>
    <col min="9990" max="9990" width="9.75" style="11" customWidth="1"/>
    <col min="9991" max="9991" width="10.875" style="11" customWidth="1"/>
    <col min="9992" max="9992" width="9.75" style="11" customWidth="1"/>
    <col min="9993" max="9993" width="10.5" style="11" customWidth="1"/>
    <col min="9994" max="9994" width="9.875" style="11" customWidth="1"/>
    <col min="9995" max="9995" width="17.25" style="11" customWidth="1"/>
    <col min="9996" max="9997" width="13.25" style="11" customWidth="1"/>
    <col min="9998" max="10240" width="13.25" style="11"/>
    <col min="10241" max="10241" width="5.875" style="11" customWidth="1"/>
    <col min="10242" max="10242" width="8.875" style="11" customWidth="1"/>
    <col min="10243" max="10243" width="10.875" style="11" customWidth="1"/>
    <col min="10244" max="10244" width="10.625" style="11" customWidth="1"/>
    <col min="10245" max="10245" width="9.375" style="11" customWidth="1"/>
    <col min="10246" max="10246" width="9.75" style="11" customWidth="1"/>
    <col min="10247" max="10247" width="10.875" style="11" customWidth="1"/>
    <col min="10248" max="10248" width="9.75" style="11" customWidth="1"/>
    <col min="10249" max="10249" width="10.5" style="11" customWidth="1"/>
    <col min="10250" max="10250" width="9.875" style="11" customWidth="1"/>
    <col min="10251" max="10251" width="17.25" style="11" customWidth="1"/>
    <col min="10252" max="10253" width="13.25" style="11" customWidth="1"/>
    <col min="10254" max="10496" width="13.25" style="11"/>
    <col min="10497" max="10497" width="5.875" style="11" customWidth="1"/>
    <col min="10498" max="10498" width="8.875" style="11" customWidth="1"/>
    <col min="10499" max="10499" width="10.875" style="11" customWidth="1"/>
    <col min="10500" max="10500" width="10.625" style="11" customWidth="1"/>
    <col min="10501" max="10501" width="9.375" style="11" customWidth="1"/>
    <col min="10502" max="10502" width="9.75" style="11" customWidth="1"/>
    <col min="10503" max="10503" width="10.875" style="11" customWidth="1"/>
    <col min="10504" max="10504" width="9.75" style="11" customWidth="1"/>
    <col min="10505" max="10505" width="10.5" style="11" customWidth="1"/>
    <col min="10506" max="10506" width="9.875" style="11" customWidth="1"/>
    <col min="10507" max="10507" width="17.25" style="11" customWidth="1"/>
    <col min="10508" max="10509" width="13.25" style="11" customWidth="1"/>
    <col min="10510" max="10752" width="13.25" style="11"/>
    <col min="10753" max="10753" width="5.875" style="11" customWidth="1"/>
    <col min="10754" max="10754" width="8.875" style="11" customWidth="1"/>
    <col min="10755" max="10755" width="10.875" style="11" customWidth="1"/>
    <col min="10756" max="10756" width="10.625" style="11" customWidth="1"/>
    <col min="10757" max="10757" width="9.375" style="11" customWidth="1"/>
    <col min="10758" max="10758" width="9.75" style="11" customWidth="1"/>
    <col min="10759" max="10759" width="10.875" style="11" customWidth="1"/>
    <col min="10760" max="10760" width="9.75" style="11" customWidth="1"/>
    <col min="10761" max="10761" width="10.5" style="11" customWidth="1"/>
    <col min="10762" max="10762" width="9.875" style="11" customWidth="1"/>
    <col min="10763" max="10763" width="17.25" style="11" customWidth="1"/>
    <col min="10764" max="10765" width="13.25" style="11" customWidth="1"/>
    <col min="10766" max="11008" width="13.25" style="11"/>
    <col min="11009" max="11009" width="5.875" style="11" customWidth="1"/>
    <col min="11010" max="11010" width="8.875" style="11" customWidth="1"/>
    <col min="11011" max="11011" width="10.875" style="11" customWidth="1"/>
    <col min="11012" max="11012" width="10.625" style="11" customWidth="1"/>
    <col min="11013" max="11013" width="9.375" style="11" customWidth="1"/>
    <col min="11014" max="11014" width="9.75" style="11" customWidth="1"/>
    <col min="11015" max="11015" width="10.875" style="11" customWidth="1"/>
    <col min="11016" max="11016" width="9.75" style="11" customWidth="1"/>
    <col min="11017" max="11017" width="10.5" style="11" customWidth="1"/>
    <col min="11018" max="11018" width="9.875" style="11" customWidth="1"/>
    <col min="11019" max="11019" width="17.25" style="11" customWidth="1"/>
    <col min="11020" max="11021" width="13.25" style="11" customWidth="1"/>
    <col min="11022" max="11264" width="13.25" style="11"/>
    <col min="11265" max="11265" width="5.875" style="11" customWidth="1"/>
    <col min="11266" max="11266" width="8.875" style="11" customWidth="1"/>
    <col min="11267" max="11267" width="10.875" style="11" customWidth="1"/>
    <col min="11268" max="11268" width="10.625" style="11" customWidth="1"/>
    <col min="11269" max="11269" width="9.375" style="11" customWidth="1"/>
    <col min="11270" max="11270" width="9.75" style="11" customWidth="1"/>
    <col min="11271" max="11271" width="10.875" style="11" customWidth="1"/>
    <col min="11272" max="11272" width="9.75" style="11" customWidth="1"/>
    <col min="11273" max="11273" width="10.5" style="11" customWidth="1"/>
    <col min="11274" max="11274" width="9.875" style="11" customWidth="1"/>
    <col min="11275" max="11275" width="17.25" style="11" customWidth="1"/>
    <col min="11276" max="11277" width="13.25" style="11" customWidth="1"/>
    <col min="11278" max="11520" width="13.25" style="11"/>
    <col min="11521" max="11521" width="5.875" style="11" customWidth="1"/>
    <col min="11522" max="11522" width="8.875" style="11" customWidth="1"/>
    <col min="11523" max="11523" width="10.875" style="11" customWidth="1"/>
    <col min="11524" max="11524" width="10.625" style="11" customWidth="1"/>
    <col min="11525" max="11525" width="9.375" style="11" customWidth="1"/>
    <col min="11526" max="11526" width="9.75" style="11" customWidth="1"/>
    <col min="11527" max="11527" width="10.875" style="11" customWidth="1"/>
    <col min="11528" max="11528" width="9.75" style="11" customWidth="1"/>
    <col min="11529" max="11529" width="10.5" style="11" customWidth="1"/>
    <col min="11530" max="11530" width="9.875" style="11" customWidth="1"/>
    <col min="11531" max="11531" width="17.25" style="11" customWidth="1"/>
    <col min="11532" max="11533" width="13.25" style="11" customWidth="1"/>
    <col min="11534" max="11776" width="13.25" style="11"/>
    <col min="11777" max="11777" width="5.875" style="11" customWidth="1"/>
    <col min="11778" max="11778" width="8.875" style="11" customWidth="1"/>
    <col min="11779" max="11779" width="10.875" style="11" customWidth="1"/>
    <col min="11780" max="11780" width="10.625" style="11" customWidth="1"/>
    <col min="11781" max="11781" width="9.375" style="11" customWidth="1"/>
    <col min="11782" max="11782" width="9.75" style="11" customWidth="1"/>
    <col min="11783" max="11783" width="10.875" style="11" customWidth="1"/>
    <col min="11784" max="11784" width="9.75" style="11" customWidth="1"/>
    <col min="11785" max="11785" width="10.5" style="11" customWidth="1"/>
    <col min="11786" max="11786" width="9.875" style="11" customWidth="1"/>
    <col min="11787" max="11787" width="17.25" style="11" customWidth="1"/>
    <col min="11788" max="11789" width="13.25" style="11" customWidth="1"/>
    <col min="11790" max="12032" width="13.25" style="11"/>
    <col min="12033" max="12033" width="5.875" style="11" customWidth="1"/>
    <col min="12034" max="12034" width="8.875" style="11" customWidth="1"/>
    <col min="12035" max="12035" width="10.875" style="11" customWidth="1"/>
    <col min="12036" max="12036" width="10.625" style="11" customWidth="1"/>
    <col min="12037" max="12037" width="9.375" style="11" customWidth="1"/>
    <col min="12038" max="12038" width="9.75" style="11" customWidth="1"/>
    <col min="12039" max="12039" width="10.875" style="11" customWidth="1"/>
    <col min="12040" max="12040" width="9.75" style="11" customWidth="1"/>
    <col min="12041" max="12041" width="10.5" style="11" customWidth="1"/>
    <col min="12042" max="12042" width="9.875" style="11" customWidth="1"/>
    <col min="12043" max="12043" width="17.25" style="11" customWidth="1"/>
    <col min="12044" max="12045" width="13.25" style="11" customWidth="1"/>
    <col min="12046" max="12288" width="13.25" style="11"/>
    <col min="12289" max="12289" width="5.875" style="11" customWidth="1"/>
    <col min="12290" max="12290" width="8.875" style="11" customWidth="1"/>
    <col min="12291" max="12291" width="10.875" style="11" customWidth="1"/>
    <col min="12292" max="12292" width="10.625" style="11" customWidth="1"/>
    <col min="12293" max="12293" width="9.375" style="11" customWidth="1"/>
    <col min="12294" max="12294" width="9.75" style="11" customWidth="1"/>
    <col min="12295" max="12295" width="10.875" style="11" customWidth="1"/>
    <col min="12296" max="12296" width="9.75" style="11" customWidth="1"/>
    <col min="12297" max="12297" width="10.5" style="11" customWidth="1"/>
    <col min="12298" max="12298" width="9.875" style="11" customWidth="1"/>
    <col min="12299" max="12299" width="17.25" style="11" customWidth="1"/>
    <col min="12300" max="12301" width="13.25" style="11" customWidth="1"/>
    <col min="12302" max="12544" width="13.25" style="11"/>
    <col min="12545" max="12545" width="5.875" style="11" customWidth="1"/>
    <col min="12546" max="12546" width="8.875" style="11" customWidth="1"/>
    <col min="12547" max="12547" width="10.875" style="11" customWidth="1"/>
    <col min="12548" max="12548" width="10.625" style="11" customWidth="1"/>
    <col min="12549" max="12549" width="9.375" style="11" customWidth="1"/>
    <col min="12550" max="12550" width="9.75" style="11" customWidth="1"/>
    <col min="12551" max="12551" width="10.875" style="11" customWidth="1"/>
    <col min="12552" max="12552" width="9.75" style="11" customWidth="1"/>
    <col min="12553" max="12553" width="10.5" style="11" customWidth="1"/>
    <col min="12554" max="12554" width="9.875" style="11" customWidth="1"/>
    <col min="12555" max="12555" width="17.25" style="11" customWidth="1"/>
    <col min="12556" max="12557" width="13.25" style="11" customWidth="1"/>
    <col min="12558" max="12800" width="13.25" style="11"/>
    <col min="12801" max="12801" width="5.875" style="11" customWidth="1"/>
    <col min="12802" max="12802" width="8.875" style="11" customWidth="1"/>
    <col min="12803" max="12803" width="10.875" style="11" customWidth="1"/>
    <col min="12804" max="12804" width="10.625" style="11" customWidth="1"/>
    <col min="12805" max="12805" width="9.375" style="11" customWidth="1"/>
    <col min="12806" max="12806" width="9.75" style="11" customWidth="1"/>
    <col min="12807" max="12807" width="10.875" style="11" customWidth="1"/>
    <col min="12808" max="12808" width="9.75" style="11" customWidth="1"/>
    <col min="12809" max="12809" width="10.5" style="11" customWidth="1"/>
    <col min="12810" max="12810" width="9.875" style="11" customWidth="1"/>
    <col min="12811" max="12811" width="17.25" style="11" customWidth="1"/>
    <col min="12812" max="12813" width="13.25" style="11" customWidth="1"/>
    <col min="12814" max="13056" width="13.25" style="11"/>
    <col min="13057" max="13057" width="5.875" style="11" customWidth="1"/>
    <col min="13058" max="13058" width="8.875" style="11" customWidth="1"/>
    <col min="13059" max="13059" width="10.875" style="11" customWidth="1"/>
    <col min="13060" max="13060" width="10.625" style="11" customWidth="1"/>
    <col min="13061" max="13061" width="9.375" style="11" customWidth="1"/>
    <col min="13062" max="13062" width="9.75" style="11" customWidth="1"/>
    <col min="13063" max="13063" width="10.875" style="11" customWidth="1"/>
    <col min="13064" max="13064" width="9.75" style="11" customWidth="1"/>
    <col min="13065" max="13065" width="10.5" style="11" customWidth="1"/>
    <col min="13066" max="13066" width="9.875" style="11" customWidth="1"/>
    <col min="13067" max="13067" width="17.25" style="11" customWidth="1"/>
    <col min="13068" max="13069" width="13.25" style="11" customWidth="1"/>
    <col min="13070" max="13312" width="13.25" style="11"/>
    <col min="13313" max="13313" width="5.875" style="11" customWidth="1"/>
    <col min="13314" max="13314" width="8.875" style="11" customWidth="1"/>
    <col min="13315" max="13315" width="10.875" style="11" customWidth="1"/>
    <col min="13316" max="13316" width="10.625" style="11" customWidth="1"/>
    <col min="13317" max="13317" width="9.375" style="11" customWidth="1"/>
    <col min="13318" max="13318" width="9.75" style="11" customWidth="1"/>
    <col min="13319" max="13319" width="10.875" style="11" customWidth="1"/>
    <col min="13320" max="13320" width="9.75" style="11" customWidth="1"/>
    <col min="13321" max="13321" width="10.5" style="11" customWidth="1"/>
    <col min="13322" max="13322" width="9.875" style="11" customWidth="1"/>
    <col min="13323" max="13323" width="17.25" style="11" customWidth="1"/>
    <col min="13324" max="13325" width="13.25" style="11" customWidth="1"/>
    <col min="13326" max="13568" width="13.25" style="11"/>
    <col min="13569" max="13569" width="5.875" style="11" customWidth="1"/>
    <col min="13570" max="13570" width="8.875" style="11" customWidth="1"/>
    <col min="13571" max="13571" width="10.875" style="11" customWidth="1"/>
    <col min="13572" max="13572" width="10.625" style="11" customWidth="1"/>
    <col min="13573" max="13573" width="9.375" style="11" customWidth="1"/>
    <col min="13574" max="13574" width="9.75" style="11" customWidth="1"/>
    <col min="13575" max="13575" width="10.875" style="11" customWidth="1"/>
    <col min="13576" max="13576" width="9.75" style="11" customWidth="1"/>
    <col min="13577" max="13577" width="10.5" style="11" customWidth="1"/>
    <col min="13578" max="13578" width="9.875" style="11" customWidth="1"/>
    <col min="13579" max="13579" width="17.25" style="11" customWidth="1"/>
    <col min="13580" max="13581" width="13.25" style="11" customWidth="1"/>
    <col min="13582" max="13824" width="13.25" style="11"/>
    <col min="13825" max="13825" width="5.875" style="11" customWidth="1"/>
    <col min="13826" max="13826" width="8.875" style="11" customWidth="1"/>
    <col min="13827" max="13827" width="10.875" style="11" customWidth="1"/>
    <col min="13828" max="13828" width="10.625" style="11" customWidth="1"/>
    <col min="13829" max="13829" width="9.375" style="11" customWidth="1"/>
    <col min="13830" max="13830" width="9.75" style="11" customWidth="1"/>
    <col min="13831" max="13831" width="10.875" style="11" customWidth="1"/>
    <col min="13832" max="13832" width="9.75" style="11" customWidth="1"/>
    <col min="13833" max="13833" width="10.5" style="11" customWidth="1"/>
    <col min="13834" max="13834" width="9.875" style="11" customWidth="1"/>
    <col min="13835" max="13835" width="17.25" style="11" customWidth="1"/>
    <col min="13836" max="13837" width="13.25" style="11" customWidth="1"/>
    <col min="13838" max="14080" width="13.25" style="11"/>
    <col min="14081" max="14081" width="5.875" style="11" customWidth="1"/>
    <col min="14082" max="14082" width="8.875" style="11" customWidth="1"/>
    <col min="14083" max="14083" width="10.875" style="11" customWidth="1"/>
    <col min="14084" max="14084" width="10.625" style="11" customWidth="1"/>
    <col min="14085" max="14085" width="9.375" style="11" customWidth="1"/>
    <col min="14086" max="14086" width="9.75" style="11" customWidth="1"/>
    <col min="14087" max="14087" width="10.875" style="11" customWidth="1"/>
    <col min="14088" max="14088" width="9.75" style="11" customWidth="1"/>
    <col min="14089" max="14089" width="10.5" style="11" customWidth="1"/>
    <col min="14090" max="14090" width="9.875" style="11" customWidth="1"/>
    <col min="14091" max="14091" width="17.25" style="11" customWidth="1"/>
    <col min="14092" max="14093" width="13.25" style="11" customWidth="1"/>
    <col min="14094" max="14336" width="13.25" style="11"/>
    <col min="14337" max="14337" width="5.875" style="11" customWidth="1"/>
    <col min="14338" max="14338" width="8.875" style="11" customWidth="1"/>
    <col min="14339" max="14339" width="10.875" style="11" customWidth="1"/>
    <col min="14340" max="14340" width="10.625" style="11" customWidth="1"/>
    <col min="14341" max="14341" width="9.375" style="11" customWidth="1"/>
    <col min="14342" max="14342" width="9.75" style="11" customWidth="1"/>
    <col min="14343" max="14343" width="10.875" style="11" customWidth="1"/>
    <col min="14344" max="14344" width="9.75" style="11" customWidth="1"/>
    <col min="14345" max="14345" width="10.5" style="11" customWidth="1"/>
    <col min="14346" max="14346" width="9.875" style="11" customWidth="1"/>
    <col min="14347" max="14347" width="17.25" style="11" customWidth="1"/>
    <col min="14348" max="14349" width="13.25" style="11" customWidth="1"/>
    <col min="14350" max="14592" width="13.25" style="11"/>
    <col min="14593" max="14593" width="5.875" style="11" customWidth="1"/>
    <col min="14594" max="14594" width="8.875" style="11" customWidth="1"/>
    <col min="14595" max="14595" width="10.875" style="11" customWidth="1"/>
    <col min="14596" max="14596" width="10.625" style="11" customWidth="1"/>
    <col min="14597" max="14597" width="9.375" style="11" customWidth="1"/>
    <col min="14598" max="14598" width="9.75" style="11" customWidth="1"/>
    <col min="14599" max="14599" width="10.875" style="11" customWidth="1"/>
    <col min="14600" max="14600" width="9.75" style="11" customWidth="1"/>
    <col min="14601" max="14601" width="10.5" style="11" customWidth="1"/>
    <col min="14602" max="14602" width="9.875" style="11" customWidth="1"/>
    <col min="14603" max="14603" width="17.25" style="11" customWidth="1"/>
    <col min="14604" max="14605" width="13.25" style="11" customWidth="1"/>
    <col min="14606" max="14848" width="13.25" style="11"/>
    <col min="14849" max="14849" width="5.875" style="11" customWidth="1"/>
    <col min="14850" max="14850" width="8.875" style="11" customWidth="1"/>
    <col min="14851" max="14851" width="10.875" style="11" customWidth="1"/>
    <col min="14852" max="14852" width="10.625" style="11" customWidth="1"/>
    <col min="14853" max="14853" width="9.375" style="11" customWidth="1"/>
    <col min="14854" max="14854" width="9.75" style="11" customWidth="1"/>
    <col min="14855" max="14855" width="10.875" style="11" customWidth="1"/>
    <col min="14856" max="14856" width="9.75" style="11" customWidth="1"/>
    <col min="14857" max="14857" width="10.5" style="11" customWidth="1"/>
    <col min="14858" max="14858" width="9.875" style="11" customWidth="1"/>
    <col min="14859" max="14859" width="17.25" style="11" customWidth="1"/>
    <col min="14860" max="14861" width="13.25" style="11" customWidth="1"/>
    <col min="14862" max="15104" width="13.25" style="11"/>
    <col min="15105" max="15105" width="5.875" style="11" customWidth="1"/>
    <col min="15106" max="15106" width="8.875" style="11" customWidth="1"/>
    <col min="15107" max="15107" width="10.875" style="11" customWidth="1"/>
    <col min="15108" max="15108" width="10.625" style="11" customWidth="1"/>
    <col min="15109" max="15109" width="9.375" style="11" customWidth="1"/>
    <col min="15110" max="15110" width="9.75" style="11" customWidth="1"/>
    <col min="15111" max="15111" width="10.875" style="11" customWidth="1"/>
    <col min="15112" max="15112" width="9.75" style="11" customWidth="1"/>
    <col min="15113" max="15113" width="10.5" style="11" customWidth="1"/>
    <col min="15114" max="15114" width="9.875" style="11" customWidth="1"/>
    <col min="15115" max="15115" width="17.25" style="11" customWidth="1"/>
    <col min="15116" max="15117" width="13.25" style="11" customWidth="1"/>
    <col min="15118" max="15360" width="13.25" style="11"/>
    <col min="15361" max="15361" width="5.875" style="11" customWidth="1"/>
    <col min="15362" max="15362" width="8.875" style="11" customWidth="1"/>
    <col min="15363" max="15363" width="10.875" style="11" customWidth="1"/>
    <col min="15364" max="15364" width="10.625" style="11" customWidth="1"/>
    <col min="15365" max="15365" width="9.375" style="11" customWidth="1"/>
    <col min="15366" max="15366" width="9.75" style="11" customWidth="1"/>
    <col min="15367" max="15367" width="10.875" style="11" customWidth="1"/>
    <col min="15368" max="15368" width="9.75" style="11" customWidth="1"/>
    <col min="15369" max="15369" width="10.5" style="11" customWidth="1"/>
    <col min="15370" max="15370" width="9.875" style="11" customWidth="1"/>
    <col min="15371" max="15371" width="17.25" style="11" customWidth="1"/>
    <col min="15372" max="15373" width="13.25" style="11" customWidth="1"/>
    <col min="15374" max="15616" width="13.25" style="11"/>
    <col min="15617" max="15617" width="5.875" style="11" customWidth="1"/>
    <col min="15618" max="15618" width="8.875" style="11" customWidth="1"/>
    <col min="15619" max="15619" width="10.875" style="11" customWidth="1"/>
    <col min="15620" max="15620" width="10.625" style="11" customWidth="1"/>
    <col min="15621" max="15621" width="9.375" style="11" customWidth="1"/>
    <col min="15622" max="15622" width="9.75" style="11" customWidth="1"/>
    <col min="15623" max="15623" width="10.875" style="11" customWidth="1"/>
    <col min="15624" max="15624" width="9.75" style="11" customWidth="1"/>
    <col min="15625" max="15625" width="10.5" style="11" customWidth="1"/>
    <col min="15626" max="15626" width="9.875" style="11" customWidth="1"/>
    <col min="15627" max="15627" width="17.25" style="11" customWidth="1"/>
    <col min="15628" max="15629" width="13.25" style="11" customWidth="1"/>
    <col min="15630" max="15872" width="13.25" style="11"/>
    <col min="15873" max="15873" width="5.875" style="11" customWidth="1"/>
    <col min="15874" max="15874" width="8.875" style="11" customWidth="1"/>
    <col min="15875" max="15875" width="10.875" style="11" customWidth="1"/>
    <col min="15876" max="15876" width="10.625" style="11" customWidth="1"/>
    <col min="15877" max="15877" width="9.375" style="11" customWidth="1"/>
    <col min="15878" max="15878" width="9.75" style="11" customWidth="1"/>
    <col min="15879" max="15879" width="10.875" style="11" customWidth="1"/>
    <col min="15880" max="15880" width="9.75" style="11" customWidth="1"/>
    <col min="15881" max="15881" width="10.5" style="11" customWidth="1"/>
    <col min="15882" max="15882" width="9.875" style="11" customWidth="1"/>
    <col min="15883" max="15883" width="17.25" style="11" customWidth="1"/>
    <col min="15884" max="15885" width="13.25" style="11" customWidth="1"/>
    <col min="15886" max="16128" width="13.25" style="11"/>
    <col min="16129" max="16129" width="5.875" style="11" customWidth="1"/>
    <col min="16130" max="16130" width="8.875" style="11" customWidth="1"/>
    <col min="16131" max="16131" width="10.875" style="11" customWidth="1"/>
    <col min="16132" max="16132" width="10.625" style="11" customWidth="1"/>
    <col min="16133" max="16133" width="9.375" style="11" customWidth="1"/>
    <col min="16134" max="16134" width="9.75" style="11" customWidth="1"/>
    <col min="16135" max="16135" width="10.875" style="11" customWidth="1"/>
    <col min="16136" max="16136" width="9.75" style="11" customWidth="1"/>
    <col min="16137" max="16137" width="10.5" style="11" customWidth="1"/>
    <col min="16138" max="16138" width="9.875" style="11" customWidth="1"/>
    <col min="16139" max="16139" width="17.25" style="11" customWidth="1"/>
    <col min="16140" max="16141" width="13.25" style="11" customWidth="1"/>
    <col min="16142" max="16384" width="13.25" style="11"/>
  </cols>
  <sheetData>
    <row r="1" spans="1:106" ht="27" customHeight="1">
      <c r="A1" s="184" t="s">
        <v>6</v>
      </c>
      <c r="B1" s="185"/>
      <c r="C1" s="185"/>
      <c r="D1" s="185"/>
      <c r="E1" s="185"/>
      <c r="F1" s="185"/>
      <c r="G1" s="185"/>
      <c r="H1" s="185"/>
      <c r="I1" s="185"/>
      <c r="J1" s="186"/>
    </row>
    <row r="2" spans="1:106" s="43" customFormat="1" ht="11.1" customHeight="1">
      <c r="A2" s="29" t="s">
        <v>7</v>
      </c>
      <c r="B2" s="30" t="s">
        <v>8</v>
      </c>
      <c r="C2" s="187" t="s">
        <v>2</v>
      </c>
      <c r="D2" s="188"/>
      <c r="E2" s="188"/>
      <c r="F2" s="189"/>
      <c r="G2" s="187" t="s">
        <v>1</v>
      </c>
      <c r="H2" s="188"/>
      <c r="I2" s="188"/>
      <c r="J2" s="189"/>
      <c r="K2" s="43" t="s">
        <v>9</v>
      </c>
      <c r="N2" s="77"/>
      <c r="O2" s="77"/>
      <c r="P2" s="77"/>
      <c r="Q2" s="77"/>
    </row>
    <row r="3" spans="1:106" ht="11.1" customHeight="1">
      <c r="A3" s="190" t="s">
        <v>10</v>
      </c>
      <c r="B3" s="6" t="s">
        <v>11</v>
      </c>
      <c r="C3" s="99">
        <v>1504</v>
      </c>
      <c r="D3" s="89">
        <v>1503</v>
      </c>
      <c r="E3" s="89">
        <v>1502</v>
      </c>
      <c r="F3" s="99">
        <v>1501</v>
      </c>
      <c r="G3" s="99">
        <v>1504</v>
      </c>
      <c r="H3" s="89">
        <v>1503</v>
      </c>
      <c r="I3" s="89">
        <v>1502</v>
      </c>
      <c r="J3" s="99">
        <v>1501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</row>
    <row r="4" spans="1:106" ht="11.1" customHeight="1">
      <c r="A4" s="190"/>
      <c r="B4" s="6" t="s">
        <v>12</v>
      </c>
      <c r="C4" s="99" t="s">
        <v>13</v>
      </c>
      <c r="D4" s="89" t="s">
        <v>14</v>
      </c>
      <c r="E4" s="89" t="s">
        <v>14</v>
      </c>
      <c r="F4" s="99" t="s">
        <v>13</v>
      </c>
      <c r="G4" s="99" t="s">
        <v>13</v>
      </c>
      <c r="H4" s="89" t="s">
        <v>14</v>
      </c>
      <c r="I4" s="89" t="s">
        <v>14</v>
      </c>
      <c r="J4" s="99" t="s">
        <v>13</v>
      </c>
    </row>
    <row r="5" spans="1:106" ht="11.1" customHeight="1">
      <c r="A5" s="190"/>
      <c r="B5" s="6" t="s">
        <v>15</v>
      </c>
      <c r="C5" s="100" t="s">
        <v>0</v>
      </c>
      <c r="D5" s="96" t="s">
        <v>0</v>
      </c>
      <c r="E5" s="96" t="s">
        <v>0</v>
      </c>
      <c r="F5" s="100" t="s">
        <v>0</v>
      </c>
      <c r="G5" s="100" t="s">
        <v>0</v>
      </c>
      <c r="H5" s="96" t="s">
        <v>0</v>
      </c>
      <c r="I5" s="96" t="s">
        <v>0</v>
      </c>
      <c r="J5" s="100" t="s">
        <v>0</v>
      </c>
    </row>
    <row r="6" spans="1:106" ht="11.1" customHeight="1">
      <c r="A6" s="190"/>
      <c r="B6" s="6" t="s">
        <v>16</v>
      </c>
      <c r="C6" s="101">
        <v>88.48</v>
      </c>
      <c r="D6" s="181" t="s">
        <v>137</v>
      </c>
      <c r="E6" s="181" t="s">
        <v>137</v>
      </c>
      <c r="F6" s="101">
        <v>87.65</v>
      </c>
      <c r="G6" s="101">
        <v>87.65</v>
      </c>
      <c r="H6" s="181" t="s">
        <v>137</v>
      </c>
      <c r="I6" s="181" t="s">
        <v>137</v>
      </c>
      <c r="J6" s="101">
        <v>88.48</v>
      </c>
      <c r="K6" s="78" t="e">
        <f>J6+I6+H6+G6+F6+E6+D6+C6</f>
        <v>#VALUE!</v>
      </c>
    </row>
    <row r="7" spans="1:106" ht="11.1" customHeight="1">
      <c r="A7" s="190"/>
      <c r="B7" s="6" t="s">
        <v>17</v>
      </c>
      <c r="C7" s="102">
        <v>68.8</v>
      </c>
      <c r="D7" s="182"/>
      <c r="E7" s="182"/>
      <c r="F7" s="102">
        <v>68.150000000000006</v>
      </c>
      <c r="G7" s="102">
        <v>68.150000000000006</v>
      </c>
      <c r="H7" s="182"/>
      <c r="I7" s="182"/>
      <c r="J7" s="102">
        <v>68.8</v>
      </c>
      <c r="K7" s="78">
        <f>J7+I7+H7+G7+F7+E7+D7+C7</f>
        <v>273.89999999999998</v>
      </c>
    </row>
    <row r="8" spans="1:106" ht="11.1" customHeight="1">
      <c r="A8" s="190"/>
      <c r="B8" s="6" t="s">
        <v>18</v>
      </c>
      <c r="C8" s="103">
        <v>29562.35</v>
      </c>
      <c r="D8" s="182"/>
      <c r="E8" s="182"/>
      <c r="F8" s="103">
        <v>29564.36</v>
      </c>
      <c r="G8" s="103">
        <v>29564.36</v>
      </c>
      <c r="H8" s="182"/>
      <c r="I8" s="182"/>
      <c r="J8" s="103">
        <v>29562.35</v>
      </c>
      <c r="K8" s="78"/>
    </row>
    <row r="9" spans="1:106" customFormat="1" ht="11.1" customHeight="1">
      <c r="A9" s="190"/>
      <c r="B9" s="6" t="s">
        <v>19</v>
      </c>
      <c r="C9" s="104">
        <v>22987</v>
      </c>
      <c r="D9" s="182"/>
      <c r="E9" s="182"/>
      <c r="F9" s="104">
        <v>22987</v>
      </c>
      <c r="G9" s="104">
        <v>22987</v>
      </c>
      <c r="H9" s="182"/>
      <c r="I9" s="182"/>
      <c r="J9" s="104">
        <v>22987</v>
      </c>
      <c r="K9" s="78"/>
      <c r="L9" s="11"/>
      <c r="M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106" s="73" customFormat="1" ht="11.1" customHeight="1">
      <c r="A10" s="190"/>
      <c r="B10" s="6" t="s">
        <v>20</v>
      </c>
      <c r="C10" s="105">
        <v>2033890</v>
      </c>
      <c r="D10" s="183"/>
      <c r="E10" s="183"/>
      <c r="F10" s="105">
        <v>2014811</v>
      </c>
      <c r="G10" s="105">
        <v>2014811</v>
      </c>
      <c r="H10" s="183"/>
      <c r="I10" s="183"/>
      <c r="J10" s="105">
        <v>2033890</v>
      </c>
      <c r="K10" s="73">
        <f t="shared" ref="K10:K23" si="0">J10+I10+H10+G10+F10+E10+D10+C10</f>
        <v>8097402</v>
      </c>
    </row>
    <row r="11" spans="1:106" ht="11.1" customHeight="1">
      <c r="A11" s="190" t="s">
        <v>21</v>
      </c>
      <c r="B11" s="6" t="s">
        <v>11</v>
      </c>
      <c r="C11" s="99">
        <v>1404</v>
      </c>
      <c r="D11" s="89">
        <v>1403</v>
      </c>
      <c r="E11" s="89">
        <v>1402</v>
      </c>
      <c r="F11" s="99">
        <v>1401</v>
      </c>
      <c r="G11" s="99">
        <v>1404</v>
      </c>
      <c r="H11" s="89">
        <v>1403</v>
      </c>
      <c r="I11" s="89">
        <v>1402</v>
      </c>
      <c r="J11" s="89">
        <v>1401</v>
      </c>
      <c r="K11" s="73">
        <f t="shared" si="0"/>
        <v>11220</v>
      </c>
    </row>
    <row r="12" spans="1:106" ht="11.1" customHeight="1">
      <c r="A12" s="190"/>
      <c r="B12" s="6" t="s">
        <v>16</v>
      </c>
      <c r="C12" s="101">
        <v>88.48</v>
      </c>
      <c r="D12" s="181" t="s">
        <v>137</v>
      </c>
      <c r="E12" s="181" t="s">
        <v>137</v>
      </c>
      <c r="F12" s="101">
        <v>87.65</v>
      </c>
      <c r="G12" s="101">
        <v>87.65</v>
      </c>
      <c r="H12" s="181" t="s">
        <v>137</v>
      </c>
      <c r="I12" s="181" t="s">
        <v>137</v>
      </c>
      <c r="J12" s="181" t="s">
        <v>137</v>
      </c>
      <c r="K12" s="73" t="e">
        <f t="shared" si="0"/>
        <v>#VALUE!</v>
      </c>
    </row>
    <row r="13" spans="1:106" ht="11.1" customHeight="1">
      <c r="A13" s="190"/>
      <c r="B13" s="6" t="s">
        <v>17</v>
      </c>
      <c r="C13" s="102">
        <v>68.8</v>
      </c>
      <c r="D13" s="182"/>
      <c r="E13" s="182"/>
      <c r="F13" s="102">
        <v>68.150000000000006</v>
      </c>
      <c r="G13" s="102">
        <v>68.150000000000006</v>
      </c>
      <c r="H13" s="182"/>
      <c r="I13" s="182"/>
      <c r="J13" s="182"/>
      <c r="K13" s="73">
        <f t="shared" si="0"/>
        <v>205.10000000000002</v>
      </c>
    </row>
    <row r="14" spans="1:106" ht="11.1" customHeight="1">
      <c r="A14" s="190"/>
      <c r="B14" s="6" t="s">
        <v>18</v>
      </c>
      <c r="C14" s="103">
        <v>29669.1</v>
      </c>
      <c r="D14" s="182"/>
      <c r="E14" s="182"/>
      <c r="F14" s="103">
        <v>29671.11</v>
      </c>
      <c r="G14" s="103">
        <v>29671.11</v>
      </c>
      <c r="H14" s="182"/>
      <c r="I14" s="182"/>
      <c r="J14" s="182"/>
      <c r="K14" s="73">
        <f t="shared" si="0"/>
        <v>89011.32</v>
      </c>
    </row>
    <row r="15" spans="1:106" s="73" customFormat="1" ht="11.1" customHeight="1">
      <c r="A15" s="190"/>
      <c r="B15" s="6" t="s">
        <v>19</v>
      </c>
      <c r="C15" s="106">
        <v>23070</v>
      </c>
      <c r="D15" s="182"/>
      <c r="E15" s="182"/>
      <c r="F15" s="106">
        <v>23070</v>
      </c>
      <c r="G15" s="106">
        <v>23070</v>
      </c>
      <c r="H15" s="182"/>
      <c r="I15" s="182"/>
      <c r="J15" s="182"/>
      <c r="K15" s="73">
        <f t="shared" si="0"/>
        <v>69210</v>
      </c>
    </row>
    <row r="16" spans="1:106" s="73" customFormat="1" ht="11.1" customHeight="1">
      <c r="A16" s="190"/>
      <c r="B16" s="6" t="s">
        <v>20</v>
      </c>
      <c r="C16" s="106">
        <v>2041234</v>
      </c>
      <c r="D16" s="183"/>
      <c r="E16" s="183"/>
      <c r="F16" s="106">
        <v>2022086</v>
      </c>
      <c r="G16" s="106">
        <v>2022086</v>
      </c>
      <c r="H16" s="183"/>
      <c r="I16" s="183"/>
      <c r="J16" s="183"/>
      <c r="K16" s="73">
        <f t="shared" si="0"/>
        <v>6085406</v>
      </c>
    </row>
    <row r="17" spans="1:11" ht="11.1" customHeight="1">
      <c r="A17" s="190" t="s">
        <v>22</v>
      </c>
      <c r="B17" s="6" t="s">
        <v>11</v>
      </c>
      <c r="C17" s="89">
        <v>1304</v>
      </c>
      <c r="D17" s="89">
        <v>1303</v>
      </c>
      <c r="E17" s="89">
        <v>1302</v>
      </c>
      <c r="F17" s="99">
        <v>1301</v>
      </c>
      <c r="G17" s="99">
        <v>1304</v>
      </c>
      <c r="H17" s="89">
        <v>1303</v>
      </c>
      <c r="I17" s="89">
        <v>1302</v>
      </c>
      <c r="J17" s="89">
        <v>1301</v>
      </c>
      <c r="K17" s="73">
        <f t="shared" si="0"/>
        <v>10420</v>
      </c>
    </row>
    <row r="18" spans="1:11" ht="11.1" customHeight="1">
      <c r="A18" s="190"/>
      <c r="B18" s="6" t="s">
        <v>16</v>
      </c>
      <c r="C18" s="181" t="s">
        <v>137</v>
      </c>
      <c r="D18" s="181" t="s">
        <v>137</v>
      </c>
      <c r="E18" s="181" t="s">
        <v>137</v>
      </c>
      <c r="F18" s="101">
        <v>87.65</v>
      </c>
      <c r="G18" s="101">
        <v>87.65</v>
      </c>
      <c r="H18" s="181" t="s">
        <v>137</v>
      </c>
      <c r="I18" s="181" t="s">
        <v>137</v>
      </c>
      <c r="J18" s="181" t="s">
        <v>137</v>
      </c>
      <c r="K18" s="73" t="e">
        <f t="shared" si="0"/>
        <v>#VALUE!</v>
      </c>
    </row>
    <row r="19" spans="1:11" ht="11.1" customHeight="1">
      <c r="A19" s="190"/>
      <c r="B19" s="6" t="s">
        <v>17</v>
      </c>
      <c r="C19" s="182"/>
      <c r="D19" s="182"/>
      <c r="E19" s="182"/>
      <c r="F19" s="102">
        <v>68.150000000000006</v>
      </c>
      <c r="G19" s="102">
        <v>68.150000000000006</v>
      </c>
      <c r="H19" s="182"/>
      <c r="I19" s="182"/>
      <c r="J19" s="182"/>
      <c r="K19" s="73">
        <f t="shared" si="0"/>
        <v>136.30000000000001</v>
      </c>
    </row>
    <row r="20" spans="1:11" ht="11.1" customHeight="1">
      <c r="A20" s="190"/>
      <c r="B20" s="6" t="s">
        <v>18</v>
      </c>
      <c r="C20" s="182"/>
      <c r="D20" s="182"/>
      <c r="E20" s="182"/>
      <c r="F20" s="103">
        <v>29658.240000000002</v>
      </c>
      <c r="G20" s="103">
        <v>29658.240000000002</v>
      </c>
      <c r="H20" s="182"/>
      <c r="I20" s="182"/>
      <c r="J20" s="182"/>
      <c r="K20" s="73">
        <f t="shared" si="0"/>
        <v>59316.480000000003</v>
      </c>
    </row>
    <row r="21" spans="1:11" s="73" customFormat="1" ht="11.1" customHeight="1">
      <c r="A21" s="190"/>
      <c r="B21" s="6" t="s">
        <v>19</v>
      </c>
      <c r="C21" s="182"/>
      <c r="D21" s="182"/>
      <c r="E21" s="182"/>
      <c r="F21" s="107">
        <v>23060</v>
      </c>
      <c r="G21" s="107">
        <v>23060</v>
      </c>
      <c r="H21" s="182"/>
      <c r="I21" s="182"/>
      <c r="J21" s="182"/>
      <c r="K21" s="73">
        <f t="shared" si="0"/>
        <v>46120</v>
      </c>
    </row>
    <row r="22" spans="1:11" s="73" customFormat="1" ht="11.1" customHeight="1">
      <c r="A22" s="190"/>
      <c r="B22" s="6" t="s">
        <v>20</v>
      </c>
      <c r="C22" s="183"/>
      <c r="D22" s="183"/>
      <c r="E22" s="183"/>
      <c r="F22" s="107">
        <v>2021209</v>
      </c>
      <c r="G22" s="107">
        <v>2021209</v>
      </c>
      <c r="H22" s="183"/>
      <c r="I22" s="183"/>
      <c r="J22" s="183"/>
      <c r="K22" s="73">
        <f t="shared" si="0"/>
        <v>4042418</v>
      </c>
    </row>
    <row r="23" spans="1:11" ht="11.1" customHeight="1">
      <c r="A23" s="190" t="s">
        <v>23</v>
      </c>
      <c r="B23" s="6" t="s">
        <v>11</v>
      </c>
      <c r="C23" s="89">
        <v>1204</v>
      </c>
      <c r="D23" s="89">
        <v>1203</v>
      </c>
      <c r="E23" s="89">
        <v>1202</v>
      </c>
      <c r="F23" s="99">
        <v>1201</v>
      </c>
      <c r="G23" s="99">
        <v>1204</v>
      </c>
      <c r="H23" s="89">
        <v>1203</v>
      </c>
      <c r="I23" s="89">
        <v>1202</v>
      </c>
      <c r="J23" s="89">
        <v>1201</v>
      </c>
      <c r="K23" s="73">
        <f t="shared" si="0"/>
        <v>9620</v>
      </c>
    </row>
    <row r="24" spans="1:11" ht="11.1" customHeight="1">
      <c r="A24" s="190"/>
      <c r="B24" s="6" t="s">
        <v>16</v>
      </c>
      <c r="C24" s="181" t="s">
        <v>137</v>
      </c>
      <c r="D24" s="181" t="s">
        <v>137</v>
      </c>
      <c r="E24" s="181" t="s">
        <v>137</v>
      </c>
      <c r="F24" s="101">
        <v>87.65</v>
      </c>
      <c r="G24" s="101">
        <v>87.65</v>
      </c>
      <c r="H24" s="181" t="s">
        <v>137</v>
      </c>
      <c r="I24" s="181" t="s">
        <v>137</v>
      </c>
      <c r="J24" s="181" t="s">
        <v>137</v>
      </c>
      <c r="K24" s="73" t="e">
        <f t="shared" ref="K24:K41" si="1">J24+I24+H24+G24+F24+E24+D24+C24</f>
        <v>#VALUE!</v>
      </c>
    </row>
    <row r="25" spans="1:11" s="74" customFormat="1" ht="11.1" customHeight="1">
      <c r="A25" s="190"/>
      <c r="B25" s="76" t="s">
        <v>17</v>
      </c>
      <c r="C25" s="182"/>
      <c r="D25" s="182"/>
      <c r="E25" s="182"/>
      <c r="F25" s="102">
        <v>68.150000000000006</v>
      </c>
      <c r="G25" s="102">
        <v>68.150000000000006</v>
      </c>
      <c r="H25" s="182"/>
      <c r="I25" s="182"/>
      <c r="J25" s="182"/>
      <c r="K25" s="73">
        <f t="shared" si="1"/>
        <v>136.30000000000001</v>
      </c>
    </row>
    <row r="26" spans="1:11" s="74" customFormat="1" ht="11.1" customHeight="1">
      <c r="A26" s="190"/>
      <c r="B26" s="6" t="s">
        <v>18</v>
      </c>
      <c r="C26" s="182"/>
      <c r="D26" s="182"/>
      <c r="E26" s="182"/>
      <c r="F26" s="103">
        <v>29645.38</v>
      </c>
      <c r="G26" s="103">
        <v>29645.38</v>
      </c>
      <c r="H26" s="182"/>
      <c r="I26" s="182"/>
      <c r="J26" s="182"/>
      <c r="K26" s="73">
        <f t="shared" si="1"/>
        <v>59290.76</v>
      </c>
    </row>
    <row r="27" spans="1:11" s="73" customFormat="1" ht="11.1" customHeight="1">
      <c r="A27" s="190"/>
      <c r="B27" s="6" t="s">
        <v>19</v>
      </c>
      <c r="C27" s="182"/>
      <c r="D27" s="182"/>
      <c r="E27" s="182"/>
      <c r="F27" s="107">
        <v>23050</v>
      </c>
      <c r="G27" s="107">
        <v>23050</v>
      </c>
      <c r="H27" s="182"/>
      <c r="I27" s="182"/>
      <c r="J27" s="182"/>
      <c r="K27" s="73">
        <f t="shared" si="1"/>
        <v>46100</v>
      </c>
    </row>
    <row r="28" spans="1:11" s="73" customFormat="1" ht="11.1" customHeight="1">
      <c r="A28" s="190"/>
      <c r="B28" s="6" t="s">
        <v>20</v>
      </c>
      <c r="C28" s="183"/>
      <c r="D28" s="183"/>
      <c r="E28" s="183"/>
      <c r="F28" s="107">
        <v>2020333</v>
      </c>
      <c r="G28" s="107">
        <v>2020333</v>
      </c>
      <c r="H28" s="183"/>
      <c r="I28" s="183"/>
      <c r="J28" s="183"/>
      <c r="K28" s="73">
        <f t="shared" si="1"/>
        <v>4040666</v>
      </c>
    </row>
    <row r="29" spans="1:11" ht="11.1" customHeight="1">
      <c r="A29" s="190" t="s">
        <v>24</v>
      </c>
      <c r="B29" s="6" t="s">
        <v>11</v>
      </c>
      <c r="C29" s="89">
        <v>1104</v>
      </c>
      <c r="D29" s="89">
        <v>1103</v>
      </c>
      <c r="E29" s="89">
        <v>1102</v>
      </c>
      <c r="F29" s="99">
        <v>1101</v>
      </c>
      <c r="G29" s="89">
        <v>1104</v>
      </c>
      <c r="H29" s="89">
        <v>1103</v>
      </c>
      <c r="I29" s="89">
        <v>1102</v>
      </c>
      <c r="J29" s="89">
        <v>1101</v>
      </c>
      <c r="K29" s="73">
        <f t="shared" si="1"/>
        <v>8820</v>
      </c>
    </row>
    <row r="30" spans="1:11" ht="11.1" customHeight="1">
      <c r="A30" s="190"/>
      <c r="B30" s="6" t="s">
        <v>16</v>
      </c>
      <c r="C30" s="181" t="s">
        <v>137</v>
      </c>
      <c r="D30" s="181" t="s">
        <v>137</v>
      </c>
      <c r="E30" s="181" t="s">
        <v>137</v>
      </c>
      <c r="F30" s="101">
        <v>87.65</v>
      </c>
      <c r="G30" s="181" t="s">
        <v>137</v>
      </c>
      <c r="H30" s="181" t="s">
        <v>137</v>
      </c>
      <c r="I30" s="181" t="s">
        <v>137</v>
      </c>
      <c r="J30" s="181" t="s">
        <v>137</v>
      </c>
      <c r="K30" s="73" t="e">
        <f t="shared" si="1"/>
        <v>#VALUE!</v>
      </c>
    </row>
    <row r="31" spans="1:11" ht="11.1" customHeight="1">
      <c r="A31" s="190"/>
      <c r="B31" s="6" t="s">
        <v>17</v>
      </c>
      <c r="C31" s="182"/>
      <c r="D31" s="182"/>
      <c r="E31" s="182"/>
      <c r="F31" s="102">
        <v>68.150000000000006</v>
      </c>
      <c r="G31" s="182"/>
      <c r="H31" s="182"/>
      <c r="I31" s="182"/>
      <c r="J31" s="182"/>
      <c r="K31" s="73">
        <f t="shared" si="1"/>
        <v>68.150000000000006</v>
      </c>
    </row>
    <row r="32" spans="1:11" ht="11.1" customHeight="1">
      <c r="A32" s="190"/>
      <c r="B32" s="6" t="s">
        <v>18</v>
      </c>
      <c r="C32" s="182"/>
      <c r="D32" s="182"/>
      <c r="E32" s="182"/>
      <c r="F32" s="103">
        <v>29632.52</v>
      </c>
      <c r="G32" s="182"/>
      <c r="H32" s="182"/>
      <c r="I32" s="182"/>
      <c r="J32" s="182"/>
      <c r="K32" s="73">
        <f t="shared" si="1"/>
        <v>29632.52</v>
      </c>
    </row>
    <row r="33" spans="1:11" s="73" customFormat="1" ht="11.1" customHeight="1">
      <c r="A33" s="190"/>
      <c r="B33" s="6" t="s">
        <v>19</v>
      </c>
      <c r="C33" s="182"/>
      <c r="D33" s="182"/>
      <c r="E33" s="182"/>
      <c r="F33" s="107">
        <v>23040</v>
      </c>
      <c r="G33" s="182"/>
      <c r="H33" s="182"/>
      <c r="I33" s="182"/>
      <c r="J33" s="182"/>
      <c r="K33" s="73">
        <f t="shared" si="1"/>
        <v>23040</v>
      </c>
    </row>
    <row r="34" spans="1:11" s="73" customFormat="1" ht="11.1" customHeight="1">
      <c r="A34" s="190"/>
      <c r="B34" s="6" t="s">
        <v>20</v>
      </c>
      <c r="C34" s="183"/>
      <c r="D34" s="183"/>
      <c r="E34" s="183"/>
      <c r="F34" s="107">
        <v>2019456</v>
      </c>
      <c r="G34" s="183"/>
      <c r="H34" s="183"/>
      <c r="I34" s="183"/>
      <c r="J34" s="183"/>
      <c r="K34" s="73">
        <f t="shared" si="1"/>
        <v>2019456</v>
      </c>
    </row>
    <row r="35" spans="1:11" ht="11.1" customHeight="1">
      <c r="A35" s="190" t="s">
        <v>25</v>
      </c>
      <c r="B35" s="6" t="s">
        <v>11</v>
      </c>
      <c r="C35" s="89">
        <v>1004</v>
      </c>
      <c r="D35" s="94">
        <v>1003</v>
      </c>
      <c r="E35" s="89">
        <v>1002</v>
      </c>
      <c r="F35" s="108">
        <v>1001</v>
      </c>
      <c r="G35" s="99">
        <v>1004</v>
      </c>
      <c r="H35" s="89">
        <v>1003</v>
      </c>
      <c r="I35" s="89">
        <v>1002</v>
      </c>
      <c r="J35" s="89">
        <v>1001</v>
      </c>
      <c r="K35" s="73">
        <f t="shared" si="1"/>
        <v>8020</v>
      </c>
    </row>
    <row r="36" spans="1:11" ht="11.1" customHeight="1">
      <c r="A36" s="190"/>
      <c r="B36" s="6" t="s">
        <v>16</v>
      </c>
      <c r="C36" s="181" t="s">
        <v>137</v>
      </c>
      <c r="D36" s="181" t="s">
        <v>137</v>
      </c>
      <c r="E36" s="181" t="s">
        <v>137</v>
      </c>
      <c r="F36" s="101">
        <v>87.65</v>
      </c>
      <c r="G36" s="101">
        <v>87.65</v>
      </c>
      <c r="H36" s="181" t="s">
        <v>137</v>
      </c>
      <c r="I36" s="181" t="s">
        <v>137</v>
      </c>
      <c r="J36" s="181" t="s">
        <v>137</v>
      </c>
      <c r="K36" s="73" t="e">
        <f t="shared" si="1"/>
        <v>#VALUE!</v>
      </c>
    </row>
    <row r="37" spans="1:11" ht="11.1" customHeight="1">
      <c r="A37" s="190"/>
      <c r="B37" s="6" t="s">
        <v>17</v>
      </c>
      <c r="C37" s="182"/>
      <c r="D37" s="182"/>
      <c r="E37" s="182"/>
      <c r="F37" s="102">
        <v>68.150000000000006</v>
      </c>
      <c r="G37" s="102">
        <v>68.150000000000006</v>
      </c>
      <c r="H37" s="182"/>
      <c r="I37" s="182"/>
      <c r="J37" s="182"/>
      <c r="K37" s="73">
        <f t="shared" si="1"/>
        <v>136.30000000000001</v>
      </c>
    </row>
    <row r="38" spans="1:11" ht="11.1" customHeight="1">
      <c r="A38" s="190"/>
      <c r="B38" s="6" t="s">
        <v>18</v>
      </c>
      <c r="C38" s="182"/>
      <c r="D38" s="182"/>
      <c r="E38" s="182"/>
      <c r="F38" s="103">
        <v>29619.66</v>
      </c>
      <c r="G38" s="103">
        <v>29619.66</v>
      </c>
      <c r="H38" s="182"/>
      <c r="I38" s="182"/>
      <c r="J38" s="182"/>
      <c r="K38" s="73">
        <f t="shared" si="1"/>
        <v>59239.32</v>
      </c>
    </row>
    <row r="39" spans="1:11" s="73" customFormat="1" ht="11.1" customHeight="1">
      <c r="A39" s="190"/>
      <c r="B39" s="6" t="s">
        <v>19</v>
      </c>
      <c r="C39" s="182"/>
      <c r="D39" s="182"/>
      <c r="E39" s="182"/>
      <c r="F39" s="107">
        <v>23030</v>
      </c>
      <c r="G39" s="107">
        <v>23030</v>
      </c>
      <c r="H39" s="182"/>
      <c r="I39" s="182"/>
      <c r="J39" s="182"/>
      <c r="K39" s="73">
        <f t="shared" si="1"/>
        <v>46060</v>
      </c>
    </row>
    <row r="40" spans="1:11" s="73" customFormat="1" ht="11.1" customHeight="1">
      <c r="A40" s="190"/>
      <c r="B40" s="6" t="s">
        <v>20</v>
      </c>
      <c r="C40" s="183"/>
      <c r="D40" s="183"/>
      <c r="E40" s="183"/>
      <c r="F40" s="107">
        <v>2018580</v>
      </c>
      <c r="G40" s="107">
        <v>2018580</v>
      </c>
      <c r="H40" s="183"/>
      <c r="I40" s="183"/>
      <c r="J40" s="183"/>
      <c r="K40" s="73">
        <f t="shared" si="1"/>
        <v>4037160</v>
      </c>
    </row>
    <row r="41" spans="1:11" ht="11.1" customHeight="1">
      <c r="A41" s="190" t="s">
        <v>26</v>
      </c>
      <c r="B41" s="6" t="s">
        <v>11</v>
      </c>
      <c r="C41" s="89">
        <v>904</v>
      </c>
      <c r="D41" s="89">
        <v>903</v>
      </c>
      <c r="E41" s="89">
        <v>902</v>
      </c>
      <c r="F41" s="99">
        <v>901</v>
      </c>
      <c r="G41" s="99">
        <v>904</v>
      </c>
      <c r="H41" s="89">
        <v>903</v>
      </c>
      <c r="I41" s="89">
        <v>902</v>
      </c>
      <c r="J41" s="89">
        <v>901</v>
      </c>
      <c r="K41" s="73">
        <f t="shared" si="1"/>
        <v>7220</v>
      </c>
    </row>
    <row r="42" spans="1:11" ht="11.1" customHeight="1">
      <c r="A42" s="190"/>
      <c r="B42" s="6" t="s">
        <v>16</v>
      </c>
      <c r="C42" s="181" t="s">
        <v>137</v>
      </c>
      <c r="D42" s="181" t="s">
        <v>137</v>
      </c>
      <c r="E42" s="181" t="s">
        <v>137</v>
      </c>
      <c r="F42" s="101">
        <v>87.65</v>
      </c>
      <c r="G42" s="101">
        <v>87.65</v>
      </c>
      <c r="H42" s="181" t="s">
        <v>137</v>
      </c>
      <c r="I42" s="181" t="s">
        <v>137</v>
      </c>
      <c r="J42" s="181" t="s">
        <v>137</v>
      </c>
      <c r="K42" s="73" t="e">
        <f t="shared" ref="K42:K65" si="2">J42+I42+H42+G42+F42+E42+D42+C42</f>
        <v>#VALUE!</v>
      </c>
    </row>
    <row r="43" spans="1:11" ht="11.1" customHeight="1">
      <c r="A43" s="190"/>
      <c r="B43" s="6" t="s">
        <v>17</v>
      </c>
      <c r="C43" s="182"/>
      <c r="D43" s="182"/>
      <c r="E43" s="182"/>
      <c r="F43" s="102">
        <v>68.150000000000006</v>
      </c>
      <c r="G43" s="102">
        <v>68.150000000000006</v>
      </c>
      <c r="H43" s="182"/>
      <c r="I43" s="182"/>
      <c r="J43" s="182"/>
      <c r="K43" s="73">
        <f t="shared" si="2"/>
        <v>136.30000000000001</v>
      </c>
    </row>
    <row r="44" spans="1:11" ht="11.1" customHeight="1">
      <c r="A44" s="190"/>
      <c r="B44" s="6" t="s">
        <v>18</v>
      </c>
      <c r="C44" s="182"/>
      <c r="D44" s="182"/>
      <c r="E44" s="182"/>
      <c r="F44" s="103">
        <v>29606.79</v>
      </c>
      <c r="G44" s="103">
        <v>29606.79</v>
      </c>
      <c r="H44" s="182"/>
      <c r="I44" s="182"/>
      <c r="J44" s="182"/>
      <c r="K44" s="73">
        <f t="shared" si="2"/>
        <v>59213.58</v>
      </c>
    </row>
    <row r="45" spans="1:11" s="73" customFormat="1" ht="11.1" customHeight="1">
      <c r="A45" s="190"/>
      <c r="B45" s="6" t="s">
        <v>19</v>
      </c>
      <c r="C45" s="182"/>
      <c r="D45" s="182"/>
      <c r="E45" s="182"/>
      <c r="F45" s="107">
        <v>23020</v>
      </c>
      <c r="G45" s="107">
        <v>23020</v>
      </c>
      <c r="H45" s="182"/>
      <c r="I45" s="182"/>
      <c r="J45" s="182"/>
      <c r="K45" s="73">
        <f t="shared" si="2"/>
        <v>46040</v>
      </c>
    </row>
    <row r="46" spans="1:11" s="73" customFormat="1" ht="11.1" customHeight="1">
      <c r="A46" s="190"/>
      <c r="B46" s="6" t="s">
        <v>20</v>
      </c>
      <c r="C46" s="183"/>
      <c r="D46" s="183"/>
      <c r="E46" s="183"/>
      <c r="F46" s="107">
        <v>2017703</v>
      </c>
      <c r="G46" s="107">
        <v>2017703</v>
      </c>
      <c r="H46" s="183"/>
      <c r="I46" s="183"/>
      <c r="J46" s="183"/>
      <c r="K46" s="73">
        <f t="shared" si="2"/>
        <v>4035406</v>
      </c>
    </row>
    <row r="47" spans="1:11" ht="11.1" customHeight="1">
      <c r="A47" s="190" t="s">
        <v>27</v>
      </c>
      <c r="B47" s="6" t="s">
        <v>11</v>
      </c>
      <c r="C47" s="99">
        <v>804</v>
      </c>
      <c r="D47" s="89">
        <v>803</v>
      </c>
      <c r="E47" s="89">
        <v>802</v>
      </c>
      <c r="F47" s="99">
        <v>801</v>
      </c>
      <c r="G47" s="99">
        <v>804</v>
      </c>
      <c r="H47" s="89">
        <v>803</v>
      </c>
      <c r="I47" s="89">
        <v>802</v>
      </c>
      <c r="J47" s="89">
        <v>801</v>
      </c>
      <c r="K47" s="73">
        <f t="shared" si="2"/>
        <v>6420</v>
      </c>
    </row>
    <row r="48" spans="1:11" ht="11.1" customHeight="1">
      <c r="A48" s="190"/>
      <c r="B48" s="6" t="s">
        <v>16</v>
      </c>
      <c r="C48" s="101">
        <v>88.48</v>
      </c>
      <c r="D48" s="181" t="s">
        <v>137</v>
      </c>
      <c r="E48" s="181" t="s">
        <v>137</v>
      </c>
      <c r="F48" s="101">
        <v>87.65</v>
      </c>
      <c r="G48" s="101">
        <v>87.65</v>
      </c>
      <c r="H48" s="181" t="s">
        <v>137</v>
      </c>
      <c r="I48" s="181" t="s">
        <v>137</v>
      </c>
      <c r="J48" s="181" t="s">
        <v>137</v>
      </c>
      <c r="K48" s="73" t="e">
        <f t="shared" si="2"/>
        <v>#VALUE!</v>
      </c>
    </row>
    <row r="49" spans="1:11" ht="11.1" customHeight="1">
      <c r="A49" s="190"/>
      <c r="B49" s="6" t="s">
        <v>17</v>
      </c>
      <c r="C49" s="102">
        <v>68.8</v>
      </c>
      <c r="D49" s="182"/>
      <c r="E49" s="182"/>
      <c r="F49" s="102">
        <v>68.150000000000006</v>
      </c>
      <c r="G49" s="102">
        <v>68.150000000000006</v>
      </c>
      <c r="H49" s="182"/>
      <c r="I49" s="182"/>
      <c r="J49" s="182"/>
      <c r="K49" s="73">
        <f t="shared" si="2"/>
        <v>205.10000000000002</v>
      </c>
    </row>
    <row r="50" spans="1:11" ht="11.1" customHeight="1">
      <c r="A50" s="190"/>
      <c r="B50" s="6" t="s">
        <v>18</v>
      </c>
      <c r="C50" s="103">
        <v>29591.93</v>
      </c>
      <c r="D50" s="182"/>
      <c r="E50" s="182"/>
      <c r="F50" s="103">
        <v>29593.93</v>
      </c>
      <c r="G50" s="103">
        <v>29593.94</v>
      </c>
      <c r="H50" s="182"/>
      <c r="I50" s="182"/>
      <c r="J50" s="182"/>
      <c r="K50" s="73">
        <f t="shared" si="2"/>
        <v>88779.799999999988</v>
      </c>
    </row>
    <row r="51" spans="1:11" s="50" customFormat="1" ht="11.1" customHeight="1">
      <c r="A51" s="190"/>
      <c r="B51" s="6" t="s">
        <v>19</v>
      </c>
      <c r="C51" s="107">
        <v>23010</v>
      </c>
      <c r="D51" s="182"/>
      <c r="E51" s="182"/>
      <c r="F51" s="107">
        <v>23010</v>
      </c>
      <c r="G51" s="107">
        <v>23010</v>
      </c>
      <c r="H51" s="182"/>
      <c r="I51" s="182"/>
      <c r="J51" s="182"/>
      <c r="K51" s="50">
        <f t="shared" si="2"/>
        <v>69030</v>
      </c>
    </row>
    <row r="52" spans="1:11" s="73" customFormat="1" ht="11.1" customHeight="1">
      <c r="A52" s="190"/>
      <c r="B52" s="6" t="s">
        <v>20</v>
      </c>
      <c r="C52" s="107">
        <v>2035925</v>
      </c>
      <c r="D52" s="183"/>
      <c r="E52" s="183"/>
      <c r="F52" s="107">
        <v>2016827</v>
      </c>
      <c r="G52" s="107">
        <v>2016827</v>
      </c>
      <c r="H52" s="183"/>
      <c r="I52" s="183"/>
      <c r="J52" s="183"/>
      <c r="K52" s="73">
        <f t="shared" si="2"/>
        <v>6069579</v>
      </c>
    </row>
    <row r="53" spans="1:11" ht="11.1" customHeight="1">
      <c r="A53" s="190" t="s">
        <v>28</v>
      </c>
      <c r="B53" s="6" t="s">
        <v>11</v>
      </c>
      <c r="C53" s="99">
        <v>704</v>
      </c>
      <c r="D53" s="89">
        <v>703</v>
      </c>
      <c r="E53" s="89">
        <v>702</v>
      </c>
      <c r="F53" s="99">
        <v>701</v>
      </c>
      <c r="G53" s="99">
        <v>704</v>
      </c>
      <c r="H53" s="89">
        <v>703</v>
      </c>
      <c r="I53" s="89">
        <v>702</v>
      </c>
      <c r="J53" s="99">
        <v>701</v>
      </c>
      <c r="K53" s="73">
        <f t="shared" si="2"/>
        <v>5620</v>
      </c>
    </row>
    <row r="54" spans="1:11" ht="11.1" customHeight="1">
      <c r="A54" s="190"/>
      <c r="B54" s="6" t="s">
        <v>16</v>
      </c>
      <c r="C54" s="101">
        <v>88.48</v>
      </c>
      <c r="D54" s="181" t="s">
        <v>137</v>
      </c>
      <c r="E54" s="181" t="s">
        <v>137</v>
      </c>
      <c r="F54" s="101">
        <v>87.65</v>
      </c>
      <c r="G54" s="101">
        <v>87.65</v>
      </c>
      <c r="H54" s="181" t="s">
        <v>137</v>
      </c>
      <c r="I54" s="181" t="s">
        <v>137</v>
      </c>
      <c r="J54" s="101">
        <v>88.48</v>
      </c>
      <c r="K54" s="73" t="e">
        <f t="shared" si="2"/>
        <v>#VALUE!</v>
      </c>
    </row>
    <row r="55" spans="1:11" ht="11.1" customHeight="1">
      <c r="A55" s="190"/>
      <c r="B55" s="6" t="s">
        <v>17</v>
      </c>
      <c r="C55" s="102">
        <v>68.8</v>
      </c>
      <c r="D55" s="182"/>
      <c r="E55" s="182"/>
      <c r="F55" s="102">
        <v>68.150000000000006</v>
      </c>
      <c r="G55" s="102">
        <v>68.150000000000006</v>
      </c>
      <c r="H55" s="182"/>
      <c r="I55" s="182"/>
      <c r="J55" s="102">
        <v>68.8</v>
      </c>
      <c r="K55" s="73">
        <f t="shared" si="2"/>
        <v>273.89999999999998</v>
      </c>
    </row>
    <row r="56" spans="1:11" ht="11.1" customHeight="1">
      <c r="A56" s="190"/>
      <c r="B56" s="6" t="s">
        <v>18</v>
      </c>
      <c r="C56" s="103">
        <v>29579.07</v>
      </c>
      <c r="D56" s="182"/>
      <c r="E56" s="182"/>
      <c r="F56" s="103">
        <v>29581.07</v>
      </c>
      <c r="G56" s="103">
        <v>29581.07</v>
      </c>
      <c r="H56" s="182"/>
      <c r="I56" s="182"/>
      <c r="J56" s="103">
        <v>29579.07</v>
      </c>
      <c r="K56" s="73">
        <f t="shared" si="2"/>
        <v>118320.28</v>
      </c>
    </row>
    <row r="57" spans="1:11" s="73" customFormat="1" ht="11.1" customHeight="1">
      <c r="A57" s="190"/>
      <c r="B57" s="6" t="s">
        <v>19</v>
      </c>
      <c r="C57" s="107">
        <v>23000</v>
      </c>
      <c r="D57" s="182"/>
      <c r="E57" s="182"/>
      <c r="F57" s="107">
        <v>23000</v>
      </c>
      <c r="G57" s="107">
        <v>23000</v>
      </c>
      <c r="H57" s="182"/>
      <c r="I57" s="182"/>
      <c r="J57" s="107">
        <v>23000</v>
      </c>
      <c r="K57" s="73">
        <f t="shared" si="2"/>
        <v>92000</v>
      </c>
    </row>
    <row r="58" spans="1:11" s="73" customFormat="1" ht="11.1" customHeight="1">
      <c r="A58" s="190"/>
      <c r="B58" s="6" t="s">
        <v>20</v>
      </c>
      <c r="C58" s="107">
        <v>2035040</v>
      </c>
      <c r="D58" s="183"/>
      <c r="E58" s="183"/>
      <c r="F58" s="107">
        <v>2015950</v>
      </c>
      <c r="G58" s="107">
        <v>2015950</v>
      </c>
      <c r="H58" s="183"/>
      <c r="I58" s="183"/>
      <c r="J58" s="107">
        <v>2035040</v>
      </c>
      <c r="K58" s="73">
        <f t="shared" si="2"/>
        <v>8101980</v>
      </c>
    </row>
    <row r="59" spans="1:11" ht="11.1" customHeight="1">
      <c r="A59" s="190" t="s">
        <v>29</v>
      </c>
      <c r="B59" s="6" t="s">
        <v>11</v>
      </c>
      <c r="C59" s="99">
        <v>604</v>
      </c>
      <c r="D59" s="89">
        <v>603</v>
      </c>
      <c r="E59" s="89">
        <v>602</v>
      </c>
      <c r="F59" s="89">
        <v>601</v>
      </c>
      <c r="G59" s="99">
        <v>604</v>
      </c>
      <c r="H59" s="89">
        <v>603</v>
      </c>
      <c r="I59" s="89">
        <v>602</v>
      </c>
      <c r="J59" s="89">
        <v>601</v>
      </c>
      <c r="K59" s="73">
        <f t="shared" si="2"/>
        <v>4820</v>
      </c>
    </row>
    <row r="60" spans="1:11" ht="11.1" customHeight="1">
      <c r="A60" s="190"/>
      <c r="B60" s="6" t="s">
        <v>16</v>
      </c>
      <c r="C60" s="101">
        <v>88.48</v>
      </c>
      <c r="D60" s="181" t="s">
        <v>137</v>
      </c>
      <c r="E60" s="181" t="s">
        <v>137</v>
      </c>
      <c r="F60" s="181" t="s">
        <v>137</v>
      </c>
      <c r="G60" s="101">
        <v>87.65</v>
      </c>
      <c r="H60" s="181" t="s">
        <v>137</v>
      </c>
      <c r="I60" s="181" t="s">
        <v>137</v>
      </c>
      <c r="J60" s="181" t="s">
        <v>137</v>
      </c>
      <c r="K60" s="73" t="e">
        <f t="shared" si="2"/>
        <v>#VALUE!</v>
      </c>
    </row>
    <row r="61" spans="1:11" ht="11.1" customHeight="1">
      <c r="A61" s="190"/>
      <c r="B61" s="6" t="s">
        <v>17</v>
      </c>
      <c r="C61" s="102">
        <v>68.8</v>
      </c>
      <c r="D61" s="182"/>
      <c r="E61" s="182"/>
      <c r="F61" s="182"/>
      <c r="G61" s="102">
        <v>68.150000000000006</v>
      </c>
      <c r="H61" s="182"/>
      <c r="I61" s="182"/>
      <c r="J61" s="182"/>
      <c r="K61" s="73">
        <f t="shared" si="2"/>
        <v>136.94999999999999</v>
      </c>
    </row>
    <row r="62" spans="1:11" ht="11.1" customHeight="1">
      <c r="A62" s="190"/>
      <c r="B62" s="6" t="s">
        <v>18</v>
      </c>
      <c r="C62" s="103">
        <v>29566.21</v>
      </c>
      <c r="D62" s="182"/>
      <c r="E62" s="182"/>
      <c r="F62" s="182"/>
      <c r="G62" s="103">
        <v>29568.21</v>
      </c>
      <c r="H62" s="182"/>
      <c r="I62" s="182"/>
      <c r="J62" s="182"/>
      <c r="K62" s="73">
        <f t="shared" si="2"/>
        <v>59134.42</v>
      </c>
    </row>
    <row r="63" spans="1:11" s="73" customFormat="1" ht="11.1" customHeight="1">
      <c r="A63" s="190"/>
      <c r="B63" s="6" t="s">
        <v>19</v>
      </c>
      <c r="C63" s="107">
        <v>22990</v>
      </c>
      <c r="D63" s="182"/>
      <c r="E63" s="182"/>
      <c r="F63" s="182"/>
      <c r="G63" s="107">
        <v>22990</v>
      </c>
      <c r="H63" s="182"/>
      <c r="I63" s="182"/>
      <c r="J63" s="182"/>
      <c r="K63" s="73">
        <f t="shared" si="2"/>
        <v>45980</v>
      </c>
    </row>
    <row r="64" spans="1:11" s="73" customFormat="1" ht="11.1" customHeight="1">
      <c r="A64" s="190"/>
      <c r="B64" s="6" t="s">
        <v>20</v>
      </c>
      <c r="C64" s="107">
        <v>2034155</v>
      </c>
      <c r="D64" s="183"/>
      <c r="E64" s="183"/>
      <c r="F64" s="183"/>
      <c r="G64" s="107">
        <v>2015074</v>
      </c>
      <c r="H64" s="183"/>
      <c r="I64" s="183"/>
      <c r="J64" s="183"/>
      <c r="K64" s="73">
        <f t="shared" si="2"/>
        <v>4049229</v>
      </c>
    </row>
    <row r="65" spans="1:11" ht="11.1" customHeight="1">
      <c r="A65" s="190" t="s">
        <v>30</v>
      </c>
      <c r="B65" s="6" t="s">
        <v>11</v>
      </c>
      <c r="C65" s="99">
        <v>504</v>
      </c>
      <c r="D65" s="89">
        <v>503</v>
      </c>
      <c r="E65" s="89">
        <v>502</v>
      </c>
      <c r="F65" s="99">
        <v>501</v>
      </c>
      <c r="G65" s="99">
        <v>504</v>
      </c>
      <c r="H65" s="89">
        <v>503</v>
      </c>
      <c r="I65" s="89">
        <v>502</v>
      </c>
      <c r="J65" s="89">
        <v>501</v>
      </c>
      <c r="K65" s="73">
        <f t="shared" si="2"/>
        <v>4020</v>
      </c>
    </row>
    <row r="66" spans="1:11" ht="11.1" customHeight="1">
      <c r="A66" s="190"/>
      <c r="B66" s="6" t="s">
        <v>16</v>
      </c>
      <c r="C66" s="101">
        <v>88.48</v>
      </c>
      <c r="D66" s="181" t="s">
        <v>137</v>
      </c>
      <c r="E66" s="181" t="s">
        <v>137</v>
      </c>
      <c r="F66" s="101">
        <v>87.65</v>
      </c>
      <c r="G66" s="101">
        <v>87.65</v>
      </c>
      <c r="H66" s="181" t="s">
        <v>137</v>
      </c>
      <c r="I66" s="181" t="s">
        <v>137</v>
      </c>
      <c r="J66" s="181" t="s">
        <v>137</v>
      </c>
      <c r="K66" s="73" t="e">
        <f t="shared" ref="K66:K83" si="3">J66+I66+H66+G66+F66+E66+D66+C66</f>
        <v>#VALUE!</v>
      </c>
    </row>
    <row r="67" spans="1:11" ht="11.1" customHeight="1">
      <c r="A67" s="190"/>
      <c r="B67" s="6" t="s">
        <v>17</v>
      </c>
      <c r="C67" s="102">
        <v>68.8</v>
      </c>
      <c r="D67" s="182"/>
      <c r="E67" s="182"/>
      <c r="F67" s="102">
        <v>68.150000000000006</v>
      </c>
      <c r="G67" s="102">
        <v>68.150000000000006</v>
      </c>
      <c r="H67" s="182"/>
      <c r="I67" s="182"/>
      <c r="J67" s="182"/>
      <c r="K67" s="73">
        <f t="shared" si="3"/>
        <v>205.10000000000002</v>
      </c>
    </row>
    <row r="68" spans="1:11" ht="11.1" customHeight="1">
      <c r="A68" s="190"/>
      <c r="B68" s="6" t="s">
        <v>18</v>
      </c>
      <c r="C68" s="103">
        <v>29553.35</v>
      </c>
      <c r="D68" s="182"/>
      <c r="E68" s="182"/>
      <c r="F68" s="103">
        <v>29555.35</v>
      </c>
      <c r="G68" s="103">
        <v>29555.35</v>
      </c>
      <c r="H68" s="182"/>
      <c r="I68" s="182"/>
      <c r="J68" s="182"/>
      <c r="K68" s="73">
        <f t="shared" si="3"/>
        <v>88664.049999999988</v>
      </c>
    </row>
    <row r="69" spans="1:11" s="73" customFormat="1" ht="11.1" customHeight="1">
      <c r="A69" s="190"/>
      <c r="B69" s="6" t="s">
        <v>19</v>
      </c>
      <c r="C69" s="107">
        <v>22980</v>
      </c>
      <c r="D69" s="182"/>
      <c r="E69" s="182"/>
      <c r="F69" s="107">
        <v>22980</v>
      </c>
      <c r="G69" s="107">
        <v>22980</v>
      </c>
      <c r="H69" s="182"/>
      <c r="I69" s="182"/>
      <c r="J69" s="182"/>
      <c r="K69" s="73">
        <f t="shared" si="3"/>
        <v>68940</v>
      </c>
    </row>
    <row r="70" spans="1:11" s="73" customFormat="1" ht="11.1" customHeight="1">
      <c r="A70" s="190"/>
      <c r="B70" s="6" t="s">
        <v>20</v>
      </c>
      <c r="C70" s="107">
        <v>2033270</v>
      </c>
      <c r="D70" s="183"/>
      <c r="E70" s="183"/>
      <c r="F70" s="107">
        <v>2014197</v>
      </c>
      <c r="G70" s="107">
        <v>2014197</v>
      </c>
      <c r="H70" s="183"/>
      <c r="I70" s="183"/>
      <c r="J70" s="183"/>
      <c r="K70" s="73">
        <f t="shared" si="3"/>
        <v>6061664</v>
      </c>
    </row>
    <row r="71" spans="1:11" ht="11.1" customHeight="1">
      <c r="A71" s="190" t="s">
        <v>31</v>
      </c>
      <c r="B71" s="6" t="s">
        <v>11</v>
      </c>
      <c r="C71" s="99">
        <v>404</v>
      </c>
      <c r="D71" s="99">
        <v>403</v>
      </c>
      <c r="E71" s="89">
        <v>402</v>
      </c>
      <c r="F71" s="99">
        <v>401</v>
      </c>
      <c r="G71" s="99">
        <v>404</v>
      </c>
      <c r="H71" s="89">
        <v>403</v>
      </c>
      <c r="I71" s="89">
        <v>402</v>
      </c>
      <c r="J71" s="99">
        <v>401</v>
      </c>
      <c r="K71" s="73">
        <f t="shared" si="3"/>
        <v>3220</v>
      </c>
    </row>
    <row r="72" spans="1:11" ht="11.1" customHeight="1">
      <c r="A72" s="190"/>
      <c r="B72" s="6" t="s">
        <v>16</v>
      </c>
      <c r="C72" s="101">
        <v>88.48</v>
      </c>
      <c r="D72" s="101">
        <v>85.37</v>
      </c>
      <c r="E72" s="181" t="s">
        <v>137</v>
      </c>
      <c r="F72" s="101">
        <v>87.65</v>
      </c>
      <c r="G72" s="101">
        <v>87.65</v>
      </c>
      <c r="H72" s="181" t="s">
        <v>137</v>
      </c>
      <c r="I72" s="181" t="s">
        <v>137</v>
      </c>
      <c r="J72" s="101">
        <v>88.48</v>
      </c>
      <c r="K72" s="73" t="e">
        <f t="shared" si="3"/>
        <v>#VALUE!</v>
      </c>
    </row>
    <row r="73" spans="1:11" ht="11.1" customHeight="1">
      <c r="A73" s="190"/>
      <c r="B73" s="6" t="s">
        <v>17</v>
      </c>
      <c r="C73" s="102">
        <v>68.8</v>
      </c>
      <c r="D73" s="103">
        <v>66.38</v>
      </c>
      <c r="E73" s="182"/>
      <c r="F73" s="102">
        <v>68.150000000000006</v>
      </c>
      <c r="G73" s="102">
        <v>68.150000000000006</v>
      </c>
      <c r="H73" s="182"/>
      <c r="I73" s="182"/>
      <c r="J73" s="102">
        <v>68.8</v>
      </c>
      <c r="K73" s="73">
        <f t="shared" si="3"/>
        <v>340.28000000000003</v>
      </c>
    </row>
    <row r="74" spans="1:11" ht="11.1" customHeight="1">
      <c r="A74" s="190"/>
      <c r="B74" s="6" t="s">
        <v>18</v>
      </c>
      <c r="C74" s="103">
        <v>29540.49</v>
      </c>
      <c r="D74" s="103">
        <v>29541.26</v>
      </c>
      <c r="E74" s="182"/>
      <c r="F74" s="103">
        <v>29542.49</v>
      </c>
      <c r="G74" s="103">
        <v>29542.49</v>
      </c>
      <c r="H74" s="182"/>
      <c r="I74" s="182"/>
      <c r="J74" s="103">
        <v>29540.49</v>
      </c>
      <c r="K74" s="73">
        <f t="shared" si="3"/>
        <v>147707.22</v>
      </c>
    </row>
    <row r="75" spans="1:11" s="73" customFormat="1" ht="11.1" customHeight="1">
      <c r="A75" s="190"/>
      <c r="B75" s="6" t="s">
        <v>19</v>
      </c>
      <c r="C75" s="107">
        <v>22970</v>
      </c>
      <c r="D75" s="107">
        <v>22970</v>
      </c>
      <c r="E75" s="182"/>
      <c r="F75" s="107">
        <v>22970</v>
      </c>
      <c r="G75" s="107">
        <v>22970</v>
      </c>
      <c r="H75" s="182"/>
      <c r="I75" s="182"/>
      <c r="J75" s="107">
        <v>22970</v>
      </c>
      <c r="K75" s="73">
        <f t="shared" si="3"/>
        <v>114850</v>
      </c>
    </row>
    <row r="76" spans="1:11" s="73" customFormat="1" ht="11.1" customHeight="1">
      <c r="A76" s="190"/>
      <c r="B76" s="6" t="s">
        <v>20</v>
      </c>
      <c r="C76" s="107">
        <v>2032386</v>
      </c>
      <c r="D76" s="107">
        <v>1960949</v>
      </c>
      <c r="E76" s="183"/>
      <c r="F76" s="107">
        <v>2013321</v>
      </c>
      <c r="G76" s="107">
        <v>2013321</v>
      </c>
      <c r="H76" s="183"/>
      <c r="I76" s="183"/>
      <c r="J76" s="107">
        <v>2032386</v>
      </c>
      <c r="K76" s="73">
        <f t="shared" si="3"/>
        <v>10052363</v>
      </c>
    </row>
    <row r="77" spans="1:11" ht="11.1" customHeight="1">
      <c r="A77" s="190" t="s">
        <v>32</v>
      </c>
      <c r="B77" s="6" t="s">
        <v>11</v>
      </c>
      <c r="C77" s="99">
        <v>304</v>
      </c>
      <c r="D77" s="89">
        <v>303</v>
      </c>
      <c r="E77" s="89">
        <v>302</v>
      </c>
      <c r="F77" s="99">
        <v>301</v>
      </c>
      <c r="G77" s="99">
        <v>304</v>
      </c>
      <c r="H77" s="89">
        <v>303</v>
      </c>
      <c r="I77" s="89">
        <v>302</v>
      </c>
      <c r="J77" s="99">
        <v>301</v>
      </c>
      <c r="K77" s="73">
        <f t="shared" si="3"/>
        <v>2420</v>
      </c>
    </row>
    <row r="78" spans="1:11" ht="11.1" customHeight="1">
      <c r="A78" s="190"/>
      <c r="B78" s="6" t="s">
        <v>16</v>
      </c>
      <c r="C78" s="101">
        <v>88.48</v>
      </c>
      <c r="D78" s="181" t="s">
        <v>137</v>
      </c>
      <c r="E78" s="181" t="s">
        <v>137</v>
      </c>
      <c r="F78" s="101">
        <v>87.65</v>
      </c>
      <c r="G78" s="101">
        <v>87.65</v>
      </c>
      <c r="H78" s="181" t="s">
        <v>137</v>
      </c>
      <c r="I78" s="181" t="s">
        <v>137</v>
      </c>
      <c r="J78" s="101">
        <v>88.48</v>
      </c>
      <c r="K78" s="73" t="e">
        <f t="shared" si="3"/>
        <v>#VALUE!</v>
      </c>
    </row>
    <row r="79" spans="1:11" ht="11.1" customHeight="1">
      <c r="A79" s="190"/>
      <c r="B79" s="6" t="s">
        <v>17</v>
      </c>
      <c r="C79" s="102">
        <v>68.8</v>
      </c>
      <c r="D79" s="182"/>
      <c r="E79" s="182"/>
      <c r="F79" s="102">
        <v>68.150000000000006</v>
      </c>
      <c r="G79" s="102">
        <v>68.150000000000006</v>
      </c>
      <c r="H79" s="182"/>
      <c r="I79" s="182"/>
      <c r="J79" s="102">
        <v>68.8</v>
      </c>
      <c r="K79" s="73">
        <f t="shared" si="3"/>
        <v>273.89999999999998</v>
      </c>
    </row>
    <row r="80" spans="1:11" ht="11.1" customHeight="1">
      <c r="A80" s="190"/>
      <c r="B80" s="6" t="s">
        <v>18</v>
      </c>
      <c r="C80" s="103">
        <v>29527.63</v>
      </c>
      <c r="D80" s="182"/>
      <c r="E80" s="182"/>
      <c r="F80" s="103">
        <v>29529.63</v>
      </c>
      <c r="G80" s="103">
        <v>29529.63</v>
      </c>
      <c r="H80" s="182"/>
      <c r="I80" s="182"/>
      <c r="J80" s="103">
        <v>29527.63</v>
      </c>
      <c r="K80" s="73">
        <f t="shared" si="3"/>
        <v>118114.52</v>
      </c>
    </row>
    <row r="81" spans="1:256" s="73" customFormat="1" ht="11.1" customHeight="1">
      <c r="A81" s="190"/>
      <c r="B81" s="6" t="s">
        <v>19</v>
      </c>
      <c r="C81" s="107">
        <v>22960</v>
      </c>
      <c r="D81" s="182"/>
      <c r="E81" s="182"/>
      <c r="F81" s="107">
        <v>22960</v>
      </c>
      <c r="G81" s="107">
        <v>22960</v>
      </c>
      <c r="H81" s="182"/>
      <c r="I81" s="182"/>
      <c r="J81" s="107">
        <v>22960</v>
      </c>
      <c r="K81" s="73">
        <f t="shared" si="3"/>
        <v>91840</v>
      </c>
    </row>
    <row r="82" spans="1:256" s="73" customFormat="1" ht="11.1" customHeight="1">
      <c r="A82" s="190"/>
      <c r="B82" s="6" t="s">
        <v>20</v>
      </c>
      <c r="C82" s="107">
        <v>2031501</v>
      </c>
      <c r="D82" s="183"/>
      <c r="E82" s="183"/>
      <c r="F82" s="107">
        <v>2012444</v>
      </c>
      <c r="G82" s="107">
        <v>2012444</v>
      </c>
      <c r="H82" s="183"/>
      <c r="I82" s="183"/>
      <c r="J82" s="107">
        <v>2031501</v>
      </c>
      <c r="K82" s="73">
        <f t="shared" si="3"/>
        <v>8087890</v>
      </c>
    </row>
    <row r="83" spans="1:256" ht="11.1" customHeight="1">
      <c r="A83" s="190" t="s">
        <v>33</v>
      </c>
      <c r="B83" s="6" t="s">
        <v>11</v>
      </c>
      <c r="C83" s="99">
        <v>204</v>
      </c>
      <c r="D83" s="99">
        <v>203</v>
      </c>
      <c r="E83" s="99" t="s">
        <v>34</v>
      </c>
      <c r="F83" s="99">
        <v>201</v>
      </c>
      <c r="G83" s="99">
        <v>204</v>
      </c>
      <c r="H83" s="99">
        <v>203</v>
      </c>
      <c r="I83" s="99">
        <v>202</v>
      </c>
      <c r="J83" s="99">
        <v>201</v>
      </c>
      <c r="K83" s="73">
        <f t="shared" si="3"/>
        <v>1620</v>
      </c>
      <c r="AC83" s="22"/>
      <c r="AD83" s="22"/>
      <c r="AE83" s="191"/>
      <c r="AF83" s="79"/>
      <c r="AG83" s="22"/>
      <c r="AH83" s="22"/>
      <c r="AI83" s="22"/>
      <c r="AJ83" s="22"/>
      <c r="AK83" s="22"/>
      <c r="AL83" s="22"/>
      <c r="AM83" s="22"/>
      <c r="AN83" s="22"/>
      <c r="AO83" s="191"/>
      <c r="AP83" s="79"/>
      <c r="AQ83" s="22"/>
      <c r="AR83" s="22"/>
      <c r="AS83" s="22"/>
      <c r="AT83" s="22"/>
      <c r="AU83" s="22"/>
      <c r="AV83" s="22"/>
      <c r="AW83" s="22"/>
      <c r="AX83" s="22"/>
      <c r="AY83" s="191"/>
      <c r="AZ83" s="79"/>
      <c r="BA83" s="22"/>
      <c r="BB83" s="22"/>
      <c r="BC83" s="22"/>
      <c r="BD83" s="22"/>
      <c r="BE83" s="22"/>
      <c r="BF83" s="22"/>
      <c r="BG83" s="22"/>
      <c r="BH83" s="22"/>
      <c r="BI83" s="191"/>
      <c r="BJ83" s="79"/>
      <c r="BK83" s="22"/>
      <c r="BL83" s="22"/>
      <c r="BM83" s="22"/>
      <c r="BN83" s="22"/>
      <c r="BO83" s="22"/>
      <c r="BP83" s="22"/>
      <c r="BQ83" s="22"/>
      <c r="BR83" s="22"/>
      <c r="BS83" s="191"/>
      <c r="BT83" s="79"/>
      <c r="BU83" s="22"/>
      <c r="BV83" s="22"/>
      <c r="BW83" s="22"/>
      <c r="BX83" s="22"/>
      <c r="BY83" s="22"/>
      <c r="BZ83" s="22"/>
      <c r="CA83" s="22"/>
      <c r="CB83" s="22"/>
      <c r="CC83" s="191"/>
      <c r="CD83" s="79"/>
      <c r="CE83" s="22"/>
      <c r="CF83" s="22"/>
      <c r="CG83" s="22"/>
      <c r="CH83" s="22"/>
      <c r="CI83" s="22"/>
      <c r="CJ83" s="22"/>
      <c r="CK83" s="22"/>
      <c r="CL83" s="22"/>
      <c r="CM83" s="191"/>
      <c r="CN83" s="79"/>
      <c r="CO83" s="22"/>
      <c r="CP83" s="22"/>
      <c r="CQ83" s="22"/>
      <c r="CR83" s="22"/>
      <c r="CS83" s="22"/>
      <c r="CT83" s="22"/>
      <c r="CU83" s="22"/>
      <c r="CV83" s="22"/>
      <c r="CW83" s="191"/>
      <c r="CX83" s="79"/>
      <c r="CY83" s="22"/>
      <c r="CZ83" s="22"/>
      <c r="DA83" s="22"/>
      <c r="DB83" s="22"/>
      <c r="DC83" s="22"/>
      <c r="DD83" s="22"/>
      <c r="DE83" s="22"/>
      <c r="DF83" s="22"/>
      <c r="DG83" s="191"/>
      <c r="DH83" s="79"/>
      <c r="DI83" s="22"/>
      <c r="DJ83" s="22"/>
      <c r="DK83" s="22"/>
      <c r="DL83" s="22"/>
      <c r="DM83" s="22"/>
      <c r="DN83" s="22"/>
      <c r="DO83" s="22"/>
      <c r="DP83" s="22"/>
      <c r="DQ83" s="191"/>
      <c r="DR83" s="79"/>
      <c r="DS83" s="22"/>
      <c r="DT83" s="22"/>
      <c r="DU83" s="22"/>
      <c r="DV83" s="22"/>
      <c r="DW83" s="22"/>
      <c r="DX83" s="22"/>
      <c r="DY83" s="22"/>
      <c r="DZ83" s="22"/>
      <c r="EA83" s="191"/>
      <c r="EB83" s="79"/>
      <c r="EC83" s="22"/>
      <c r="ED83" s="22"/>
      <c r="EE83" s="22"/>
      <c r="EF83" s="22"/>
      <c r="EG83" s="22"/>
      <c r="EH83" s="22"/>
      <c r="EI83" s="22"/>
      <c r="EJ83" s="22"/>
      <c r="EK83" s="191"/>
      <c r="EL83" s="79"/>
      <c r="EM83" s="22"/>
      <c r="EN83" s="22"/>
      <c r="EO83" s="22"/>
      <c r="EP83" s="22"/>
      <c r="EQ83" s="22"/>
      <c r="ER83" s="22"/>
      <c r="ES83" s="22"/>
      <c r="ET83" s="22"/>
      <c r="EU83" s="191"/>
      <c r="EV83" s="79"/>
      <c r="EW83" s="22"/>
      <c r="EX83" s="22"/>
      <c r="EY83" s="22"/>
      <c r="EZ83" s="22"/>
      <c r="FA83" s="22"/>
      <c r="FB83" s="22"/>
      <c r="FC83" s="22"/>
      <c r="FD83" s="22"/>
      <c r="FE83" s="191"/>
      <c r="FF83" s="79"/>
      <c r="FG83" s="22"/>
      <c r="FH83" s="22"/>
      <c r="FI83" s="22"/>
      <c r="FJ83" s="22"/>
      <c r="FK83" s="22"/>
      <c r="FL83" s="22"/>
      <c r="FM83" s="22"/>
      <c r="FN83" s="22"/>
      <c r="FO83" s="191"/>
      <c r="FP83" s="79"/>
      <c r="FQ83" s="22"/>
      <c r="FR83" s="22"/>
      <c r="FS83" s="22"/>
      <c r="FT83" s="22"/>
      <c r="FU83" s="22"/>
      <c r="FV83" s="22"/>
      <c r="FW83" s="22"/>
      <c r="FX83" s="22"/>
      <c r="FY83" s="191"/>
      <c r="FZ83" s="79"/>
      <c r="GA83" s="22"/>
      <c r="GB83" s="22"/>
      <c r="GC83" s="22"/>
      <c r="GD83" s="22"/>
      <c r="GE83" s="22"/>
      <c r="GF83" s="22"/>
      <c r="GG83" s="22"/>
      <c r="GH83" s="22"/>
      <c r="GI83" s="191"/>
      <c r="GJ83" s="79"/>
      <c r="GK83" s="22"/>
      <c r="GL83" s="22"/>
      <c r="GM83" s="22"/>
      <c r="GN83" s="22"/>
      <c r="GO83" s="22"/>
      <c r="GP83" s="22"/>
      <c r="GQ83" s="22"/>
      <c r="GR83" s="22"/>
      <c r="GS83" s="191"/>
      <c r="GT83" s="79"/>
      <c r="GU83" s="22"/>
      <c r="GV83" s="22"/>
      <c r="GW83" s="22"/>
      <c r="GX83" s="22"/>
      <c r="GY83" s="22"/>
      <c r="GZ83" s="22"/>
      <c r="HA83" s="22"/>
      <c r="HB83" s="22"/>
      <c r="HC83" s="191"/>
      <c r="HD83" s="79"/>
      <c r="HE83" s="22"/>
      <c r="HF83" s="22"/>
      <c r="HG83" s="22"/>
      <c r="HH83" s="22"/>
      <c r="HI83" s="22"/>
      <c r="HJ83" s="22"/>
      <c r="HK83" s="22"/>
      <c r="HL83" s="22"/>
      <c r="HM83" s="191"/>
      <c r="HN83" s="79"/>
      <c r="HO83" s="22"/>
      <c r="HP83" s="22"/>
      <c r="HQ83" s="22"/>
      <c r="HR83" s="22"/>
      <c r="HS83" s="22"/>
      <c r="HT83" s="22"/>
      <c r="HU83" s="22"/>
      <c r="HV83" s="22"/>
      <c r="HW83" s="191"/>
      <c r="HX83" s="79"/>
      <c r="HY83" s="22"/>
      <c r="HZ83" s="22"/>
      <c r="IA83" s="22"/>
      <c r="IB83" s="22"/>
      <c r="IC83" s="22"/>
      <c r="ID83" s="22"/>
      <c r="IE83" s="22"/>
      <c r="IF83" s="22"/>
      <c r="IG83" s="191"/>
      <c r="IH83" s="79"/>
      <c r="II83" s="22"/>
      <c r="IJ83" s="22"/>
      <c r="IK83" s="22"/>
      <c r="IL83" s="22"/>
      <c r="IM83" s="22"/>
      <c r="IN83" s="22"/>
      <c r="IO83" s="22"/>
      <c r="IP83" s="22"/>
      <c r="IQ83" s="191"/>
      <c r="IR83" s="79"/>
      <c r="IS83" s="22"/>
      <c r="IT83" s="22"/>
      <c r="IU83" s="22"/>
      <c r="IV83" s="22"/>
    </row>
    <row r="84" spans="1:256" ht="11.1" customHeight="1">
      <c r="A84" s="190"/>
      <c r="B84" s="6" t="s">
        <v>16</v>
      </c>
      <c r="C84" s="101">
        <v>88.48</v>
      </c>
      <c r="D84" s="101">
        <v>85.37</v>
      </c>
      <c r="E84" s="101">
        <v>85.37</v>
      </c>
      <c r="F84" s="101">
        <v>87.65</v>
      </c>
      <c r="G84" s="101">
        <v>87.65</v>
      </c>
      <c r="H84" s="101">
        <v>85.37</v>
      </c>
      <c r="I84" s="101">
        <v>85.37</v>
      </c>
      <c r="J84" s="101">
        <v>88.48</v>
      </c>
      <c r="K84" s="73">
        <f t="shared" ref="K84:K95" si="4">J84+I84+H84+G84+F84+E84+D84+C84</f>
        <v>693.74</v>
      </c>
      <c r="AC84" s="81"/>
      <c r="AD84" s="81"/>
      <c r="AE84" s="191"/>
      <c r="AF84" s="79"/>
      <c r="AG84" s="81"/>
      <c r="AH84" s="81"/>
      <c r="AI84" s="81"/>
      <c r="AJ84" s="81"/>
      <c r="AK84" s="81"/>
      <c r="AL84" s="81"/>
      <c r="AM84" s="81"/>
      <c r="AN84" s="81"/>
      <c r="AO84" s="191"/>
      <c r="AP84" s="79"/>
      <c r="AQ84" s="81"/>
      <c r="AR84" s="81"/>
      <c r="AS84" s="81"/>
      <c r="AT84" s="81"/>
      <c r="AU84" s="81"/>
      <c r="AV84" s="81"/>
      <c r="AW84" s="81"/>
      <c r="AX84" s="81"/>
      <c r="AY84" s="191"/>
      <c r="AZ84" s="79"/>
      <c r="BA84" s="81"/>
      <c r="BB84" s="81"/>
      <c r="BC84" s="81"/>
      <c r="BD84" s="81"/>
      <c r="BE84" s="81"/>
      <c r="BF84" s="81"/>
      <c r="BG84" s="81"/>
      <c r="BH84" s="81"/>
      <c r="BI84" s="191"/>
      <c r="BJ84" s="79"/>
      <c r="BK84" s="81"/>
      <c r="BL84" s="81"/>
      <c r="BM84" s="81"/>
      <c r="BN84" s="81"/>
      <c r="BO84" s="81"/>
      <c r="BP84" s="81"/>
      <c r="BQ84" s="81"/>
      <c r="BR84" s="81"/>
      <c r="BS84" s="191"/>
      <c r="BT84" s="79"/>
      <c r="BU84" s="81"/>
      <c r="BV84" s="81"/>
      <c r="BW84" s="81"/>
      <c r="BX84" s="81"/>
      <c r="BY84" s="81"/>
      <c r="BZ84" s="81"/>
      <c r="CA84" s="81"/>
      <c r="CB84" s="81"/>
      <c r="CC84" s="191"/>
      <c r="CD84" s="79"/>
      <c r="CE84" s="81"/>
      <c r="CF84" s="81"/>
      <c r="CG84" s="81"/>
      <c r="CH84" s="81"/>
      <c r="CI84" s="81"/>
      <c r="CJ84" s="81"/>
      <c r="CK84" s="81"/>
      <c r="CL84" s="81"/>
      <c r="CM84" s="191"/>
      <c r="CN84" s="79"/>
      <c r="CO84" s="81"/>
      <c r="CP84" s="81"/>
      <c r="CQ84" s="81"/>
      <c r="CR84" s="81"/>
      <c r="CS84" s="81"/>
      <c r="CT84" s="81"/>
      <c r="CU84" s="81"/>
      <c r="CV84" s="81"/>
      <c r="CW84" s="191"/>
      <c r="CX84" s="79"/>
      <c r="CY84" s="81"/>
      <c r="CZ84" s="81"/>
      <c r="DA84" s="81"/>
      <c r="DB84" s="81"/>
      <c r="DC84" s="81"/>
      <c r="DD84" s="81"/>
      <c r="DE84" s="81"/>
      <c r="DF84" s="81"/>
      <c r="DG84" s="191"/>
      <c r="DH84" s="79"/>
      <c r="DI84" s="81"/>
      <c r="DJ84" s="81"/>
      <c r="DK84" s="81"/>
      <c r="DL84" s="81"/>
      <c r="DM84" s="81"/>
      <c r="DN84" s="81"/>
      <c r="DO84" s="81"/>
      <c r="DP84" s="81"/>
      <c r="DQ84" s="191"/>
      <c r="DR84" s="79"/>
      <c r="DS84" s="81"/>
      <c r="DT84" s="81"/>
      <c r="DU84" s="81"/>
      <c r="DV84" s="81"/>
      <c r="DW84" s="81"/>
      <c r="DX84" s="81"/>
      <c r="DY84" s="81"/>
      <c r="DZ84" s="81"/>
      <c r="EA84" s="191"/>
      <c r="EB84" s="79"/>
      <c r="EC84" s="81"/>
      <c r="ED84" s="81"/>
      <c r="EE84" s="81"/>
      <c r="EF84" s="81"/>
      <c r="EG84" s="81"/>
      <c r="EH84" s="81"/>
      <c r="EI84" s="81"/>
      <c r="EJ84" s="81"/>
      <c r="EK84" s="191"/>
      <c r="EL84" s="79"/>
      <c r="EM84" s="81"/>
      <c r="EN84" s="81"/>
      <c r="EO84" s="81"/>
      <c r="EP84" s="81"/>
      <c r="EQ84" s="81"/>
      <c r="ER84" s="81"/>
      <c r="ES84" s="81"/>
      <c r="ET84" s="81"/>
      <c r="EU84" s="191"/>
      <c r="EV84" s="79"/>
      <c r="EW84" s="81"/>
      <c r="EX84" s="81"/>
      <c r="EY84" s="81"/>
      <c r="EZ84" s="81"/>
      <c r="FA84" s="81"/>
      <c r="FB84" s="81"/>
      <c r="FC84" s="81"/>
      <c r="FD84" s="81"/>
      <c r="FE84" s="191"/>
      <c r="FF84" s="79"/>
      <c r="FG84" s="81"/>
      <c r="FH84" s="81"/>
      <c r="FI84" s="81"/>
      <c r="FJ84" s="81"/>
      <c r="FK84" s="81"/>
      <c r="FL84" s="81"/>
      <c r="FM84" s="81"/>
      <c r="FN84" s="81"/>
      <c r="FO84" s="191"/>
      <c r="FP84" s="79"/>
      <c r="FQ84" s="81"/>
      <c r="FR84" s="81"/>
      <c r="FS84" s="81"/>
      <c r="FT84" s="81"/>
      <c r="FU84" s="81"/>
      <c r="FV84" s="81"/>
      <c r="FW84" s="81"/>
      <c r="FX84" s="81"/>
      <c r="FY84" s="191"/>
      <c r="FZ84" s="79"/>
      <c r="GA84" s="81"/>
      <c r="GB84" s="81"/>
      <c r="GC84" s="81"/>
      <c r="GD84" s="81"/>
      <c r="GE84" s="81"/>
      <c r="GF84" s="81"/>
      <c r="GG84" s="81"/>
      <c r="GH84" s="81"/>
      <c r="GI84" s="191"/>
      <c r="GJ84" s="79"/>
      <c r="GK84" s="81"/>
      <c r="GL84" s="81"/>
      <c r="GM84" s="81"/>
      <c r="GN84" s="81"/>
      <c r="GO84" s="81"/>
      <c r="GP84" s="81"/>
      <c r="GQ84" s="81"/>
      <c r="GR84" s="81"/>
      <c r="GS84" s="191"/>
      <c r="GT84" s="79"/>
      <c r="GU84" s="81"/>
      <c r="GV84" s="81"/>
      <c r="GW84" s="81"/>
      <c r="GX84" s="81"/>
      <c r="GY84" s="81"/>
      <c r="GZ84" s="81"/>
      <c r="HA84" s="81"/>
      <c r="HB84" s="81"/>
      <c r="HC84" s="191"/>
      <c r="HD84" s="79"/>
      <c r="HE84" s="81"/>
      <c r="HF84" s="81"/>
      <c r="HG84" s="81"/>
      <c r="HH84" s="81"/>
      <c r="HI84" s="81"/>
      <c r="HJ84" s="81"/>
      <c r="HK84" s="81"/>
      <c r="HL84" s="81"/>
      <c r="HM84" s="191"/>
      <c r="HN84" s="79"/>
      <c r="HO84" s="81"/>
      <c r="HP84" s="81"/>
      <c r="HQ84" s="81"/>
      <c r="HR84" s="81"/>
      <c r="HS84" s="81"/>
      <c r="HT84" s="81"/>
      <c r="HU84" s="81"/>
      <c r="HV84" s="81"/>
      <c r="HW84" s="191"/>
      <c r="HX84" s="79"/>
      <c r="HY84" s="81"/>
      <c r="HZ84" s="81"/>
      <c r="IA84" s="81"/>
      <c r="IB84" s="81"/>
      <c r="IC84" s="81"/>
      <c r="ID84" s="81"/>
      <c r="IE84" s="81"/>
      <c r="IF84" s="81"/>
      <c r="IG84" s="191"/>
      <c r="IH84" s="79"/>
      <c r="II84" s="81"/>
      <c r="IJ84" s="81"/>
      <c r="IK84" s="81"/>
      <c r="IL84" s="81"/>
      <c r="IM84" s="81"/>
      <c r="IN84" s="81"/>
      <c r="IO84" s="81"/>
      <c r="IP84" s="81"/>
      <c r="IQ84" s="191"/>
      <c r="IR84" s="79"/>
      <c r="IS84" s="81"/>
      <c r="IT84" s="81"/>
      <c r="IU84" s="81"/>
      <c r="IV84" s="81"/>
    </row>
    <row r="85" spans="1:256" ht="11.1" customHeight="1">
      <c r="A85" s="190"/>
      <c r="B85" s="6" t="s">
        <v>17</v>
      </c>
      <c r="C85" s="102">
        <v>68.8</v>
      </c>
      <c r="D85" s="103">
        <v>66.38</v>
      </c>
      <c r="E85" s="103">
        <v>66.38</v>
      </c>
      <c r="F85" s="102">
        <v>68.150000000000006</v>
      </c>
      <c r="G85" s="102">
        <v>68.150000000000006</v>
      </c>
      <c r="H85" s="103">
        <v>66.38</v>
      </c>
      <c r="I85" s="103">
        <v>66.38</v>
      </c>
      <c r="J85" s="102">
        <v>68.8</v>
      </c>
      <c r="K85" s="73">
        <f t="shared" si="4"/>
        <v>539.41999999999996</v>
      </c>
      <c r="AC85" s="82"/>
      <c r="AD85" s="82"/>
      <c r="AE85" s="191"/>
      <c r="AF85" s="79"/>
      <c r="AG85" s="82"/>
      <c r="AH85" s="82"/>
      <c r="AI85" s="82"/>
      <c r="AJ85" s="82"/>
      <c r="AK85" s="82"/>
      <c r="AL85" s="82"/>
      <c r="AM85" s="82"/>
      <c r="AN85" s="82"/>
      <c r="AO85" s="191"/>
      <c r="AP85" s="79"/>
      <c r="AQ85" s="82"/>
      <c r="AR85" s="82"/>
      <c r="AS85" s="82"/>
      <c r="AT85" s="82"/>
      <c r="AU85" s="82"/>
      <c r="AV85" s="82"/>
      <c r="AW85" s="82"/>
      <c r="AX85" s="82"/>
      <c r="AY85" s="191"/>
      <c r="AZ85" s="79"/>
      <c r="BA85" s="82"/>
      <c r="BB85" s="82"/>
      <c r="BC85" s="82"/>
      <c r="BD85" s="82"/>
      <c r="BE85" s="82"/>
      <c r="BF85" s="82"/>
      <c r="BG85" s="82"/>
      <c r="BH85" s="82"/>
      <c r="BI85" s="191"/>
      <c r="BJ85" s="79"/>
      <c r="BK85" s="82"/>
      <c r="BL85" s="82"/>
      <c r="BM85" s="82"/>
      <c r="BN85" s="82"/>
      <c r="BO85" s="82"/>
      <c r="BP85" s="82"/>
      <c r="BQ85" s="82"/>
      <c r="BR85" s="82"/>
      <c r="BS85" s="191"/>
      <c r="BT85" s="79"/>
      <c r="BU85" s="82"/>
      <c r="BV85" s="82"/>
      <c r="BW85" s="82"/>
      <c r="BX85" s="82"/>
      <c r="BY85" s="82"/>
      <c r="BZ85" s="82"/>
      <c r="CA85" s="82"/>
      <c r="CB85" s="82"/>
      <c r="CC85" s="191"/>
      <c r="CD85" s="79"/>
      <c r="CE85" s="82"/>
      <c r="CF85" s="82"/>
      <c r="CG85" s="82"/>
      <c r="CH85" s="82"/>
      <c r="CI85" s="82"/>
      <c r="CJ85" s="82"/>
      <c r="CK85" s="82"/>
      <c r="CL85" s="82"/>
      <c r="CM85" s="191"/>
      <c r="CN85" s="79"/>
      <c r="CO85" s="82"/>
      <c r="CP85" s="82"/>
      <c r="CQ85" s="82"/>
      <c r="CR85" s="82"/>
      <c r="CS85" s="82"/>
      <c r="CT85" s="82"/>
      <c r="CU85" s="82"/>
      <c r="CV85" s="82"/>
      <c r="CW85" s="191"/>
      <c r="CX85" s="79"/>
      <c r="CY85" s="82"/>
      <c r="CZ85" s="82"/>
      <c r="DA85" s="82"/>
      <c r="DB85" s="82"/>
      <c r="DC85" s="82"/>
      <c r="DD85" s="82"/>
      <c r="DE85" s="82"/>
      <c r="DF85" s="82"/>
      <c r="DG85" s="191"/>
      <c r="DH85" s="79"/>
      <c r="DI85" s="82"/>
      <c r="DJ85" s="82"/>
      <c r="DK85" s="82"/>
      <c r="DL85" s="82"/>
      <c r="DM85" s="82"/>
      <c r="DN85" s="82"/>
      <c r="DO85" s="82"/>
      <c r="DP85" s="82"/>
      <c r="DQ85" s="191"/>
      <c r="DR85" s="79"/>
      <c r="DS85" s="82"/>
      <c r="DT85" s="82"/>
      <c r="DU85" s="82"/>
      <c r="DV85" s="82"/>
      <c r="DW85" s="82"/>
      <c r="DX85" s="82"/>
      <c r="DY85" s="82"/>
      <c r="DZ85" s="82"/>
      <c r="EA85" s="191"/>
      <c r="EB85" s="79"/>
      <c r="EC85" s="82"/>
      <c r="ED85" s="82"/>
      <c r="EE85" s="82"/>
      <c r="EF85" s="82"/>
      <c r="EG85" s="82"/>
      <c r="EH85" s="82"/>
      <c r="EI85" s="82"/>
      <c r="EJ85" s="82"/>
      <c r="EK85" s="191"/>
      <c r="EL85" s="79"/>
      <c r="EM85" s="82"/>
      <c r="EN85" s="82"/>
      <c r="EO85" s="82"/>
      <c r="EP85" s="82"/>
      <c r="EQ85" s="82"/>
      <c r="ER85" s="82"/>
      <c r="ES85" s="82"/>
      <c r="ET85" s="82"/>
      <c r="EU85" s="191"/>
      <c r="EV85" s="79"/>
      <c r="EW85" s="82"/>
      <c r="EX85" s="82"/>
      <c r="EY85" s="82"/>
      <c r="EZ85" s="82"/>
      <c r="FA85" s="82"/>
      <c r="FB85" s="82"/>
      <c r="FC85" s="82"/>
      <c r="FD85" s="82"/>
      <c r="FE85" s="191"/>
      <c r="FF85" s="79"/>
      <c r="FG85" s="82"/>
      <c r="FH85" s="82"/>
      <c r="FI85" s="82"/>
      <c r="FJ85" s="82"/>
      <c r="FK85" s="82"/>
      <c r="FL85" s="82"/>
      <c r="FM85" s="82"/>
      <c r="FN85" s="82"/>
      <c r="FO85" s="191"/>
      <c r="FP85" s="79"/>
      <c r="FQ85" s="82"/>
      <c r="FR85" s="82"/>
      <c r="FS85" s="82"/>
      <c r="FT85" s="82"/>
      <c r="FU85" s="82"/>
      <c r="FV85" s="82"/>
      <c r="FW85" s="82"/>
      <c r="FX85" s="82"/>
      <c r="FY85" s="191"/>
      <c r="FZ85" s="79"/>
      <c r="GA85" s="82"/>
      <c r="GB85" s="82"/>
      <c r="GC85" s="82"/>
      <c r="GD85" s="82"/>
      <c r="GE85" s="82"/>
      <c r="GF85" s="82"/>
      <c r="GG85" s="82"/>
      <c r="GH85" s="82"/>
      <c r="GI85" s="191"/>
      <c r="GJ85" s="79"/>
      <c r="GK85" s="82"/>
      <c r="GL85" s="82"/>
      <c r="GM85" s="82"/>
      <c r="GN85" s="82"/>
      <c r="GO85" s="82"/>
      <c r="GP85" s="82"/>
      <c r="GQ85" s="82"/>
      <c r="GR85" s="82"/>
      <c r="GS85" s="191"/>
      <c r="GT85" s="79"/>
      <c r="GU85" s="82"/>
      <c r="GV85" s="82"/>
      <c r="GW85" s="82"/>
      <c r="GX85" s="82"/>
      <c r="GY85" s="82"/>
      <c r="GZ85" s="82"/>
      <c r="HA85" s="82"/>
      <c r="HB85" s="82"/>
      <c r="HC85" s="191"/>
      <c r="HD85" s="79"/>
      <c r="HE85" s="82"/>
      <c r="HF85" s="82"/>
      <c r="HG85" s="82"/>
      <c r="HH85" s="82"/>
      <c r="HI85" s="82"/>
      <c r="HJ85" s="82"/>
      <c r="HK85" s="82"/>
      <c r="HL85" s="82"/>
      <c r="HM85" s="191"/>
      <c r="HN85" s="79"/>
      <c r="HO85" s="82"/>
      <c r="HP85" s="82"/>
      <c r="HQ85" s="82"/>
      <c r="HR85" s="82"/>
      <c r="HS85" s="82"/>
      <c r="HT85" s="82"/>
      <c r="HU85" s="82"/>
      <c r="HV85" s="82"/>
      <c r="HW85" s="191"/>
      <c r="HX85" s="79"/>
      <c r="HY85" s="82"/>
      <c r="HZ85" s="82"/>
      <c r="IA85" s="82"/>
      <c r="IB85" s="82"/>
      <c r="IC85" s="82"/>
      <c r="ID85" s="82"/>
      <c r="IE85" s="82"/>
      <c r="IF85" s="82"/>
      <c r="IG85" s="191"/>
      <c r="IH85" s="79"/>
      <c r="II85" s="82"/>
      <c r="IJ85" s="82"/>
      <c r="IK85" s="82"/>
      <c r="IL85" s="82"/>
      <c r="IM85" s="82"/>
      <c r="IN85" s="82"/>
      <c r="IO85" s="82"/>
      <c r="IP85" s="82"/>
      <c r="IQ85" s="191"/>
      <c r="IR85" s="79"/>
      <c r="IS85" s="82"/>
      <c r="IT85" s="82"/>
      <c r="IU85" s="82"/>
      <c r="IV85" s="82"/>
    </row>
    <row r="86" spans="1:256" ht="11.1" customHeight="1">
      <c r="A86" s="190"/>
      <c r="B86" s="6" t="s">
        <v>18</v>
      </c>
      <c r="C86" s="103">
        <v>29514.77</v>
      </c>
      <c r="D86" s="103">
        <v>29515.54</v>
      </c>
      <c r="E86" s="103">
        <v>29515.54</v>
      </c>
      <c r="F86" s="103">
        <v>29516.77</v>
      </c>
      <c r="G86" s="103">
        <v>29516.77</v>
      </c>
      <c r="H86" s="103">
        <v>29515.54</v>
      </c>
      <c r="I86" s="103">
        <v>29515.54</v>
      </c>
      <c r="J86" s="103">
        <v>29514.77</v>
      </c>
      <c r="K86" s="73">
        <f t="shared" si="4"/>
        <v>236125.24000000002</v>
      </c>
      <c r="AC86" s="82"/>
      <c r="AD86" s="82"/>
      <c r="AE86" s="191"/>
      <c r="AF86" s="79"/>
      <c r="AG86" s="82"/>
      <c r="AH86" s="82"/>
      <c r="AI86" s="82"/>
      <c r="AJ86" s="82"/>
      <c r="AK86" s="82"/>
      <c r="AL86" s="82"/>
      <c r="AM86" s="82"/>
      <c r="AN86" s="82"/>
      <c r="AO86" s="191"/>
      <c r="AP86" s="79"/>
      <c r="AQ86" s="82"/>
      <c r="AR86" s="82"/>
      <c r="AS86" s="82"/>
      <c r="AT86" s="82"/>
      <c r="AU86" s="82"/>
      <c r="AV86" s="82"/>
      <c r="AW86" s="82"/>
      <c r="AX86" s="82"/>
      <c r="AY86" s="191"/>
      <c r="AZ86" s="79"/>
      <c r="BA86" s="82"/>
      <c r="BB86" s="82"/>
      <c r="BC86" s="82"/>
      <c r="BD86" s="82"/>
      <c r="BE86" s="82"/>
      <c r="BF86" s="82"/>
      <c r="BG86" s="82"/>
      <c r="BH86" s="82"/>
      <c r="BI86" s="191"/>
      <c r="BJ86" s="79"/>
      <c r="BK86" s="82"/>
      <c r="BL86" s="82"/>
      <c r="BM86" s="82"/>
      <c r="BN86" s="82"/>
      <c r="BO86" s="82"/>
      <c r="BP86" s="82"/>
      <c r="BQ86" s="82"/>
      <c r="BR86" s="82"/>
      <c r="BS86" s="191"/>
      <c r="BT86" s="79"/>
      <c r="BU86" s="82"/>
      <c r="BV86" s="82"/>
      <c r="BW86" s="82"/>
      <c r="BX86" s="82"/>
      <c r="BY86" s="82"/>
      <c r="BZ86" s="82"/>
      <c r="CA86" s="82"/>
      <c r="CB86" s="82"/>
      <c r="CC86" s="191"/>
      <c r="CD86" s="79"/>
      <c r="CE86" s="82"/>
      <c r="CF86" s="82"/>
      <c r="CG86" s="82"/>
      <c r="CH86" s="82"/>
      <c r="CI86" s="82"/>
      <c r="CJ86" s="82"/>
      <c r="CK86" s="82"/>
      <c r="CL86" s="82"/>
      <c r="CM86" s="191"/>
      <c r="CN86" s="79"/>
      <c r="CO86" s="82"/>
      <c r="CP86" s="82"/>
      <c r="CQ86" s="82"/>
      <c r="CR86" s="82"/>
      <c r="CS86" s="82"/>
      <c r="CT86" s="82"/>
      <c r="CU86" s="82"/>
      <c r="CV86" s="82"/>
      <c r="CW86" s="191"/>
      <c r="CX86" s="79"/>
      <c r="CY86" s="82"/>
      <c r="CZ86" s="82"/>
      <c r="DA86" s="82"/>
      <c r="DB86" s="82"/>
      <c r="DC86" s="82"/>
      <c r="DD86" s="82"/>
      <c r="DE86" s="82"/>
      <c r="DF86" s="82"/>
      <c r="DG86" s="191"/>
      <c r="DH86" s="79"/>
      <c r="DI86" s="82"/>
      <c r="DJ86" s="82"/>
      <c r="DK86" s="82"/>
      <c r="DL86" s="82"/>
      <c r="DM86" s="82"/>
      <c r="DN86" s="82"/>
      <c r="DO86" s="82"/>
      <c r="DP86" s="82"/>
      <c r="DQ86" s="191"/>
      <c r="DR86" s="79"/>
      <c r="DS86" s="82"/>
      <c r="DT86" s="82"/>
      <c r="DU86" s="82"/>
      <c r="DV86" s="82"/>
      <c r="DW86" s="82"/>
      <c r="DX86" s="82"/>
      <c r="DY86" s="82"/>
      <c r="DZ86" s="82"/>
      <c r="EA86" s="191"/>
      <c r="EB86" s="79"/>
      <c r="EC86" s="82"/>
      <c r="ED86" s="82"/>
      <c r="EE86" s="82"/>
      <c r="EF86" s="82"/>
      <c r="EG86" s="82"/>
      <c r="EH86" s="82"/>
      <c r="EI86" s="82"/>
      <c r="EJ86" s="82"/>
      <c r="EK86" s="191"/>
      <c r="EL86" s="79"/>
      <c r="EM86" s="82"/>
      <c r="EN86" s="82"/>
      <c r="EO86" s="82"/>
      <c r="EP86" s="82"/>
      <c r="EQ86" s="82"/>
      <c r="ER86" s="82"/>
      <c r="ES86" s="82"/>
      <c r="ET86" s="82"/>
      <c r="EU86" s="191"/>
      <c r="EV86" s="79"/>
      <c r="EW86" s="82"/>
      <c r="EX86" s="82"/>
      <c r="EY86" s="82"/>
      <c r="EZ86" s="82"/>
      <c r="FA86" s="82"/>
      <c r="FB86" s="82"/>
      <c r="FC86" s="82"/>
      <c r="FD86" s="82"/>
      <c r="FE86" s="191"/>
      <c r="FF86" s="79"/>
      <c r="FG86" s="82"/>
      <c r="FH86" s="82"/>
      <c r="FI86" s="82"/>
      <c r="FJ86" s="82"/>
      <c r="FK86" s="82"/>
      <c r="FL86" s="82"/>
      <c r="FM86" s="82"/>
      <c r="FN86" s="82"/>
      <c r="FO86" s="191"/>
      <c r="FP86" s="79"/>
      <c r="FQ86" s="82"/>
      <c r="FR86" s="82"/>
      <c r="FS86" s="82"/>
      <c r="FT86" s="82"/>
      <c r="FU86" s="82"/>
      <c r="FV86" s="82"/>
      <c r="FW86" s="82"/>
      <c r="FX86" s="82"/>
      <c r="FY86" s="191"/>
      <c r="FZ86" s="79"/>
      <c r="GA86" s="82"/>
      <c r="GB86" s="82"/>
      <c r="GC86" s="82"/>
      <c r="GD86" s="82"/>
      <c r="GE86" s="82"/>
      <c r="GF86" s="82"/>
      <c r="GG86" s="82"/>
      <c r="GH86" s="82"/>
      <c r="GI86" s="191"/>
      <c r="GJ86" s="79"/>
      <c r="GK86" s="82"/>
      <c r="GL86" s="82"/>
      <c r="GM86" s="82"/>
      <c r="GN86" s="82"/>
      <c r="GO86" s="82"/>
      <c r="GP86" s="82"/>
      <c r="GQ86" s="82"/>
      <c r="GR86" s="82"/>
      <c r="GS86" s="191"/>
      <c r="GT86" s="79"/>
      <c r="GU86" s="82"/>
      <c r="GV86" s="82"/>
      <c r="GW86" s="82"/>
      <c r="GX86" s="82"/>
      <c r="GY86" s="82"/>
      <c r="GZ86" s="82"/>
      <c r="HA86" s="82"/>
      <c r="HB86" s="82"/>
      <c r="HC86" s="191"/>
      <c r="HD86" s="79"/>
      <c r="HE86" s="82"/>
      <c r="HF86" s="82"/>
      <c r="HG86" s="82"/>
      <c r="HH86" s="82"/>
      <c r="HI86" s="82"/>
      <c r="HJ86" s="82"/>
      <c r="HK86" s="82"/>
      <c r="HL86" s="82"/>
      <c r="HM86" s="191"/>
      <c r="HN86" s="79"/>
      <c r="HO86" s="82"/>
      <c r="HP86" s="82"/>
      <c r="HQ86" s="82"/>
      <c r="HR86" s="82"/>
      <c r="HS86" s="82"/>
      <c r="HT86" s="82"/>
      <c r="HU86" s="82"/>
      <c r="HV86" s="82"/>
      <c r="HW86" s="191"/>
      <c r="HX86" s="79"/>
      <c r="HY86" s="82"/>
      <c r="HZ86" s="82"/>
      <c r="IA86" s="82"/>
      <c r="IB86" s="82"/>
      <c r="IC86" s="82"/>
      <c r="ID86" s="82"/>
      <c r="IE86" s="82"/>
      <c r="IF86" s="82"/>
      <c r="IG86" s="191"/>
      <c r="IH86" s="79"/>
      <c r="II86" s="82"/>
      <c r="IJ86" s="82"/>
      <c r="IK86" s="82"/>
      <c r="IL86" s="82"/>
      <c r="IM86" s="82"/>
      <c r="IN86" s="82"/>
      <c r="IO86" s="82"/>
      <c r="IP86" s="82"/>
      <c r="IQ86" s="191"/>
      <c r="IR86" s="79"/>
      <c r="IS86" s="82"/>
      <c r="IT86" s="82"/>
      <c r="IU86" s="82"/>
      <c r="IV86" s="82"/>
    </row>
    <row r="87" spans="1:256" s="73" customFormat="1" ht="11.1" customHeight="1">
      <c r="A87" s="190"/>
      <c r="B87" s="6" t="s">
        <v>19</v>
      </c>
      <c r="C87" s="107">
        <v>22950</v>
      </c>
      <c r="D87" s="107">
        <v>22950</v>
      </c>
      <c r="E87" s="107">
        <v>22950</v>
      </c>
      <c r="F87" s="107">
        <v>22950</v>
      </c>
      <c r="G87" s="107">
        <v>22950</v>
      </c>
      <c r="H87" s="107">
        <v>22950</v>
      </c>
      <c r="I87" s="107">
        <v>22950</v>
      </c>
      <c r="J87" s="107">
        <v>22950</v>
      </c>
      <c r="K87" s="73">
        <f t="shared" si="4"/>
        <v>183600</v>
      </c>
      <c r="AC87" s="83"/>
      <c r="AD87" s="83"/>
      <c r="AE87" s="191"/>
      <c r="AF87" s="79"/>
      <c r="AG87" s="83"/>
      <c r="AH87" s="83"/>
      <c r="AI87" s="83"/>
      <c r="AJ87" s="83"/>
      <c r="AK87" s="83"/>
      <c r="AL87" s="83"/>
      <c r="AM87" s="83"/>
      <c r="AN87" s="83"/>
      <c r="AO87" s="191"/>
      <c r="AP87" s="79"/>
      <c r="AQ87" s="83"/>
      <c r="AR87" s="83"/>
      <c r="AS87" s="83"/>
      <c r="AT87" s="83"/>
      <c r="AU87" s="83"/>
      <c r="AV87" s="83"/>
      <c r="AW87" s="83"/>
      <c r="AX87" s="83"/>
      <c r="AY87" s="191"/>
      <c r="AZ87" s="79"/>
      <c r="BA87" s="83"/>
      <c r="BB87" s="83"/>
      <c r="BC87" s="83"/>
      <c r="BD87" s="83"/>
      <c r="BE87" s="83"/>
      <c r="BF87" s="83"/>
      <c r="BG87" s="83"/>
      <c r="BH87" s="83"/>
      <c r="BI87" s="191"/>
      <c r="BJ87" s="79"/>
      <c r="BK87" s="83"/>
      <c r="BL87" s="83"/>
      <c r="BM87" s="83"/>
      <c r="BN87" s="83"/>
      <c r="BO87" s="83"/>
      <c r="BP87" s="83"/>
      <c r="BQ87" s="83"/>
      <c r="BR87" s="83"/>
      <c r="BS87" s="191"/>
      <c r="BT87" s="79"/>
      <c r="BU87" s="83"/>
      <c r="BV87" s="83"/>
      <c r="BW87" s="83"/>
      <c r="BX87" s="83"/>
      <c r="BY87" s="83"/>
      <c r="BZ87" s="83"/>
      <c r="CA87" s="83"/>
      <c r="CB87" s="83"/>
      <c r="CC87" s="191"/>
      <c r="CD87" s="79"/>
      <c r="CE87" s="83"/>
      <c r="CF87" s="83"/>
      <c r="CG87" s="83"/>
      <c r="CH87" s="83"/>
      <c r="CI87" s="83"/>
      <c r="CJ87" s="83"/>
      <c r="CK87" s="83"/>
      <c r="CL87" s="83"/>
      <c r="CM87" s="191"/>
      <c r="CN87" s="79"/>
      <c r="CO87" s="83"/>
      <c r="CP87" s="83"/>
      <c r="CQ87" s="83"/>
      <c r="CR87" s="83"/>
      <c r="CS87" s="83"/>
      <c r="CT87" s="83"/>
      <c r="CU87" s="83"/>
      <c r="CV87" s="83"/>
      <c r="CW87" s="191"/>
      <c r="CX87" s="79"/>
      <c r="CY87" s="83"/>
      <c r="CZ87" s="83"/>
      <c r="DA87" s="83"/>
      <c r="DB87" s="83"/>
      <c r="DC87" s="83"/>
      <c r="DD87" s="83"/>
      <c r="DE87" s="83"/>
      <c r="DF87" s="83"/>
      <c r="DG87" s="191"/>
      <c r="DH87" s="79"/>
      <c r="DI87" s="83"/>
      <c r="DJ87" s="83"/>
      <c r="DK87" s="83"/>
      <c r="DL87" s="83"/>
      <c r="DM87" s="83"/>
      <c r="DN87" s="83"/>
      <c r="DO87" s="83"/>
      <c r="DP87" s="83"/>
      <c r="DQ87" s="191"/>
      <c r="DR87" s="79"/>
      <c r="DS87" s="83"/>
      <c r="DT87" s="83"/>
      <c r="DU87" s="83"/>
      <c r="DV87" s="83"/>
      <c r="DW87" s="83"/>
      <c r="DX87" s="83"/>
      <c r="DY87" s="83"/>
      <c r="DZ87" s="83"/>
      <c r="EA87" s="191"/>
      <c r="EB87" s="79"/>
      <c r="EC87" s="83"/>
      <c r="ED87" s="83"/>
      <c r="EE87" s="83"/>
      <c r="EF87" s="83"/>
      <c r="EG87" s="83"/>
      <c r="EH87" s="83"/>
      <c r="EI87" s="83"/>
      <c r="EJ87" s="83"/>
      <c r="EK87" s="191"/>
      <c r="EL87" s="79"/>
      <c r="EM87" s="83"/>
      <c r="EN87" s="83"/>
      <c r="EO87" s="83"/>
      <c r="EP87" s="83"/>
      <c r="EQ87" s="83"/>
      <c r="ER87" s="83"/>
      <c r="ES87" s="83"/>
      <c r="ET87" s="83"/>
      <c r="EU87" s="191"/>
      <c r="EV87" s="79"/>
      <c r="EW87" s="83"/>
      <c r="EX87" s="83"/>
      <c r="EY87" s="83"/>
      <c r="EZ87" s="83"/>
      <c r="FA87" s="83"/>
      <c r="FB87" s="83"/>
      <c r="FC87" s="83"/>
      <c r="FD87" s="83"/>
      <c r="FE87" s="191"/>
      <c r="FF87" s="79"/>
      <c r="FG87" s="83"/>
      <c r="FH87" s="83"/>
      <c r="FI87" s="83"/>
      <c r="FJ87" s="83"/>
      <c r="FK87" s="83"/>
      <c r="FL87" s="83"/>
      <c r="FM87" s="83"/>
      <c r="FN87" s="83"/>
      <c r="FO87" s="191"/>
      <c r="FP87" s="79"/>
      <c r="FQ87" s="83"/>
      <c r="FR87" s="83"/>
      <c r="FS87" s="83"/>
      <c r="FT87" s="83"/>
      <c r="FU87" s="83"/>
      <c r="FV87" s="83"/>
      <c r="FW87" s="83"/>
      <c r="FX87" s="83"/>
      <c r="FY87" s="191"/>
      <c r="FZ87" s="79"/>
      <c r="GA87" s="83"/>
      <c r="GB87" s="83"/>
      <c r="GC87" s="83"/>
      <c r="GD87" s="83"/>
      <c r="GE87" s="83"/>
      <c r="GF87" s="83"/>
      <c r="GG87" s="83"/>
      <c r="GH87" s="83"/>
      <c r="GI87" s="191"/>
      <c r="GJ87" s="79"/>
      <c r="GK87" s="83"/>
      <c r="GL87" s="83"/>
      <c r="GM87" s="83"/>
      <c r="GN87" s="83"/>
      <c r="GO87" s="83"/>
      <c r="GP87" s="83"/>
      <c r="GQ87" s="83"/>
      <c r="GR87" s="83"/>
      <c r="GS87" s="191"/>
      <c r="GT87" s="79"/>
      <c r="GU87" s="83"/>
      <c r="GV87" s="83"/>
      <c r="GW87" s="83"/>
      <c r="GX87" s="83"/>
      <c r="GY87" s="83"/>
      <c r="GZ87" s="83"/>
      <c r="HA87" s="83"/>
      <c r="HB87" s="83"/>
      <c r="HC87" s="191"/>
      <c r="HD87" s="79"/>
      <c r="HE87" s="83"/>
      <c r="HF87" s="83"/>
      <c r="HG87" s="83"/>
      <c r="HH87" s="83"/>
      <c r="HI87" s="83"/>
      <c r="HJ87" s="83"/>
      <c r="HK87" s="83"/>
      <c r="HL87" s="83"/>
      <c r="HM87" s="191"/>
      <c r="HN87" s="79"/>
      <c r="HO87" s="83"/>
      <c r="HP87" s="83"/>
      <c r="HQ87" s="83"/>
      <c r="HR87" s="83"/>
      <c r="HS87" s="83"/>
      <c r="HT87" s="83"/>
      <c r="HU87" s="83"/>
      <c r="HV87" s="83"/>
      <c r="HW87" s="191"/>
      <c r="HX87" s="79"/>
      <c r="HY87" s="83"/>
      <c r="HZ87" s="83"/>
      <c r="IA87" s="83"/>
      <c r="IB87" s="83"/>
      <c r="IC87" s="83"/>
      <c r="ID87" s="83"/>
      <c r="IE87" s="83"/>
      <c r="IF87" s="83"/>
      <c r="IG87" s="191"/>
      <c r="IH87" s="79"/>
      <c r="II87" s="83"/>
      <c r="IJ87" s="83"/>
      <c r="IK87" s="83"/>
      <c r="IL87" s="83"/>
      <c r="IM87" s="83"/>
      <c r="IN87" s="83"/>
      <c r="IO87" s="83"/>
      <c r="IP87" s="83"/>
      <c r="IQ87" s="191"/>
      <c r="IR87" s="79"/>
      <c r="IS87" s="83"/>
      <c r="IT87" s="83"/>
      <c r="IU87" s="83"/>
      <c r="IV87" s="83"/>
    </row>
    <row r="88" spans="1:256" s="73" customFormat="1" ht="11.1" customHeight="1">
      <c r="A88" s="190"/>
      <c r="B88" s="6" t="s">
        <v>20</v>
      </c>
      <c r="C88" s="107">
        <v>2030616</v>
      </c>
      <c r="D88" s="107">
        <v>1959242</v>
      </c>
      <c r="E88" s="107">
        <v>1959242</v>
      </c>
      <c r="F88" s="107">
        <v>2011568</v>
      </c>
      <c r="G88" s="107">
        <v>2011568</v>
      </c>
      <c r="H88" s="107">
        <v>1959242</v>
      </c>
      <c r="I88" s="107">
        <v>1959242</v>
      </c>
      <c r="J88" s="107">
        <v>2030616</v>
      </c>
      <c r="K88" s="73">
        <f t="shared" si="4"/>
        <v>15921336</v>
      </c>
      <c r="AC88" s="83"/>
      <c r="AD88" s="83"/>
      <c r="AE88" s="191"/>
      <c r="AF88" s="79"/>
      <c r="AG88" s="83"/>
      <c r="AH88" s="83"/>
      <c r="AI88" s="83"/>
      <c r="AJ88" s="83"/>
      <c r="AK88" s="83"/>
      <c r="AL88" s="83"/>
      <c r="AM88" s="83"/>
      <c r="AN88" s="83"/>
      <c r="AO88" s="191"/>
      <c r="AP88" s="79"/>
      <c r="AQ88" s="83"/>
      <c r="AR88" s="83"/>
      <c r="AS88" s="83"/>
      <c r="AT88" s="83"/>
      <c r="AU88" s="83"/>
      <c r="AV88" s="83"/>
      <c r="AW88" s="83"/>
      <c r="AX88" s="83"/>
      <c r="AY88" s="191"/>
      <c r="AZ88" s="79"/>
      <c r="BA88" s="83"/>
      <c r="BB88" s="83"/>
      <c r="BC88" s="83"/>
      <c r="BD88" s="83"/>
      <c r="BE88" s="83"/>
      <c r="BF88" s="83"/>
      <c r="BG88" s="83"/>
      <c r="BH88" s="83"/>
      <c r="BI88" s="191"/>
      <c r="BJ88" s="79"/>
      <c r="BK88" s="83"/>
      <c r="BL88" s="83"/>
      <c r="BM88" s="83"/>
      <c r="BN88" s="83"/>
      <c r="BO88" s="83"/>
      <c r="BP88" s="83"/>
      <c r="BQ88" s="83"/>
      <c r="BR88" s="83"/>
      <c r="BS88" s="191"/>
      <c r="BT88" s="79"/>
      <c r="BU88" s="83"/>
      <c r="BV88" s="83"/>
      <c r="BW88" s="83"/>
      <c r="BX88" s="83"/>
      <c r="BY88" s="83"/>
      <c r="BZ88" s="83"/>
      <c r="CA88" s="83"/>
      <c r="CB88" s="83"/>
      <c r="CC88" s="191"/>
      <c r="CD88" s="79"/>
      <c r="CE88" s="83"/>
      <c r="CF88" s="83"/>
      <c r="CG88" s="83"/>
      <c r="CH88" s="83"/>
      <c r="CI88" s="83"/>
      <c r="CJ88" s="83"/>
      <c r="CK88" s="83"/>
      <c r="CL88" s="83"/>
      <c r="CM88" s="191"/>
      <c r="CN88" s="79"/>
      <c r="CO88" s="83"/>
      <c r="CP88" s="83"/>
      <c r="CQ88" s="83"/>
      <c r="CR88" s="83"/>
      <c r="CS88" s="83"/>
      <c r="CT88" s="83"/>
      <c r="CU88" s="83"/>
      <c r="CV88" s="83"/>
      <c r="CW88" s="191"/>
      <c r="CX88" s="79"/>
      <c r="CY88" s="83"/>
      <c r="CZ88" s="83"/>
      <c r="DA88" s="83"/>
      <c r="DB88" s="83"/>
      <c r="DC88" s="83"/>
      <c r="DD88" s="83"/>
      <c r="DE88" s="83"/>
      <c r="DF88" s="83"/>
      <c r="DG88" s="191"/>
      <c r="DH88" s="79"/>
      <c r="DI88" s="83"/>
      <c r="DJ88" s="83"/>
      <c r="DK88" s="83"/>
      <c r="DL88" s="83"/>
      <c r="DM88" s="83"/>
      <c r="DN88" s="83"/>
      <c r="DO88" s="83"/>
      <c r="DP88" s="83"/>
      <c r="DQ88" s="191"/>
      <c r="DR88" s="79"/>
      <c r="DS88" s="83"/>
      <c r="DT88" s="83"/>
      <c r="DU88" s="83"/>
      <c r="DV88" s="83"/>
      <c r="DW88" s="83"/>
      <c r="DX88" s="83"/>
      <c r="DY88" s="83"/>
      <c r="DZ88" s="83"/>
      <c r="EA88" s="191"/>
      <c r="EB88" s="79"/>
      <c r="EC88" s="83"/>
      <c r="ED88" s="83"/>
      <c r="EE88" s="83"/>
      <c r="EF88" s="83"/>
      <c r="EG88" s="83"/>
      <c r="EH88" s="83"/>
      <c r="EI88" s="83"/>
      <c r="EJ88" s="83"/>
      <c r="EK88" s="191"/>
      <c r="EL88" s="79"/>
      <c r="EM88" s="83"/>
      <c r="EN88" s="83"/>
      <c r="EO88" s="83"/>
      <c r="EP88" s="83"/>
      <c r="EQ88" s="83"/>
      <c r="ER88" s="83"/>
      <c r="ES88" s="83"/>
      <c r="ET88" s="83"/>
      <c r="EU88" s="191"/>
      <c r="EV88" s="79"/>
      <c r="EW88" s="83"/>
      <c r="EX88" s="83"/>
      <c r="EY88" s="83"/>
      <c r="EZ88" s="83"/>
      <c r="FA88" s="83"/>
      <c r="FB88" s="83"/>
      <c r="FC88" s="83"/>
      <c r="FD88" s="83"/>
      <c r="FE88" s="191"/>
      <c r="FF88" s="79"/>
      <c r="FG88" s="83"/>
      <c r="FH88" s="83"/>
      <c r="FI88" s="83"/>
      <c r="FJ88" s="83"/>
      <c r="FK88" s="83"/>
      <c r="FL88" s="83"/>
      <c r="FM88" s="83"/>
      <c r="FN88" s="83"/>
      <c r="FO88" s="191"/>
      <c r="FP88" s="79"/>
      <c r="FQ88" s="83"/>
      <c r="FR88" s="83"/>
      <c r="FS88" s="83"/>
      <c r="FT88" s="83"/>
      <c r="FU88" s="83"/>
      <c r="FV88" s="83"/>
      <c r="FW88" s="83"/>
      <c r="FX88" s="83"/>
      <c r="FY88" s="191"/>
      <c r="FZ88" s="79"/>
      <c r="GA88" s="83"/>
      <c r="GB88" s="83"/>
      <c r="GC88" s="83"/>
      <c r="GD88" s="83"/>
      <c r="GE88" s="83"/>
      <c r="GF88" s="83"/>
      <c r="GG88" s="83"/>
      <c r="GH88" s="83"/>
      <c r="GI88" s="191"/>
      <c r="GJ88" s="79"/>
      <c r="GK88" s="83"/>
      <c r="GL88" s="83"/>
      <c r="GM88" s="83"/>
      <c r="GN88" s="83"/>
      <c r="GO88" s="83"/>
      <c r="GP88" s="83"/>
      <c r="GQ88" s="83"/>
      <c r="GR88" s="83"/>
      <c r="GS88" s="191"/>
      <c r="GT88" s="79"/>
      <c r="GU88" s="83"/>
      <c r="GV88" s="83"/>
      <c r="GW88" s="83"/>
      <c r="GX88" s="83"/>
      <c r="GY88" s="83"/>
      <c r="GZ88" s="83"/>
      <c r="HA88" s="83"/>
      <c r="HB88" s="83"/>
      <c r="HC88" s="191"/>
      <c r="HD88" s="79"/>
      <c r="HE88" s="83"/>
      <c r="HF88" s="83"/>
      <c r="HG88" s="83"/>
      <c r="HH88" s="83"/>
      <c r="HI88" s="83"/>
      <c r="HJ88" s="83"/>
      <c r="HK88" s="83"/>
      <c r="HL88" s="83"/>
      <c r="HM88" s="191"/>
      <c r="HN88" s="79"/>
      <c r="HO88" s="83"/>
      <c r="HP88" s="83"/>
      <c r="HQ88" s="83"/>
      <c r="HR88" s="83"/>
      <c r="HS88" s="83"/>
      <c r="HT88" s="83"/>
      <c r="HU88" s="83"/>
      <c r="HV88" s="83"/>
      <c r="HW88" s="191"/>
      <c r="HX88" s="79"/>
      <c r="HY88" s="83"/>
      <c r="HZ88" s="83"/>
      <c r="IA88" s="83"/>
      <c r="IB88" s="83"/>
      <c r="IC88" s="83"/>
      <c r="ID88" s="83"/>
      <c r="IE88" s="83"/>
      <c r="IF88" s="83"/>
      <c r="IG88" s="191"/>
      <c r="IH88" s="79"/>
      <c r="II88" s="83"/>
      <c r="IJ88" s="83"/>
      <c r="IK88" s="83"/>
      <c r="IL88" s="83"/>
      <c r="IM88" s="83"/>
      <c r="IN88" s="83"/>
      <c r="IO88" s="83"/>
      <c r="IP88" s="83"/>
      <c r="IQ88" s="191"/>
      <c r="IR88" s="79"/>
      <c r="IS88" s="83"/>
      <c r="IT88" s="83"/>
      <c r="IU88" s="83"/>
      <c r="IV88" s="83"/>
    </row>
    <row r="89" spans="1:256" ht="11.1" customHeight="1">
      <c r="A89" s="190" t="s">
        <v>35</v>
      </c>
      <c r="B89" s="6" t="s">
        <v>11</v>
      </c>
      <c r="C89" s="99">
        <v>104</v>
      </c>
      <c r="D89" s="99">
        <v>103</v>
      </c>
      <c r="E89" s="89">
        <v>102</v>
      </c>
      <c r="F89" s="99">
        <v>101</v>
      </c>
      <c r="G89" s="99">
        <v>104</v>
      </c>
      <c r="H89" s="89">
        <v>103</v>
      </c>
      <c r="I89" s="99">
        <v>102</v>
      </c>
      <c r="J89" s="99">
        <v>101</v>
      </c>
      <c r="K89" s="73">
        <f t="shared" si="4"/>
        <v>820</v>
      </c>
      <c r="R89" s="22"/>
      <c r="S89" s="22"/>
      <c r="T89" s="22"/>
      <c r="U89" s="191"/>
      <c r="V89" s="79"/>
      <c r="W89" s="22"/>
      <c r="X89" s="22"/>
      <c r="Y89" s="22"/>
      <c r="Z89" s="22"/>
      <c r="AA89" s="22"/>
      <c r="AB89" s="22"/>
      <c r="AC89" s="22"/>
      <c r="AD89" s="22"/>
      <c r="AE89" s="191"/>
      <c r="AF89" s="79"/>
      <c r="AG89" s="22"/>
      <c r="AH89" s="22"/>
      <c r="AI89" s="22"/>
      <c r="AJ89" s="22"/>
      <c r="AK89" s="22"/>
      <c r="AL89" s="22"/>
      <c r="AM89" s="22"/>
      <c r="AN89" s="22"/>
      <c r="AO89" s="191"/>
      <c r="AP89" s="79"/>
      <c r="AQ89" s="22"/>
      <c r="AR89" s="22"/>
      <c r="AS89" s="22"/>
      <c r="AT89" s="22"/>
      <c r="AU89" s="22"/>
      <c r="AV89" s="22"/>
      <c r="AW89" s="22"/>
      <c r="AX89" s="22"/>
      <c r="AY89" s="191"/>
      <c r="AZ89" s="79"/>
      <c r="BA89" s="22"/>
      <c r="BB89" s="22"/>
      <c r="BC89" s="22"/>
      <c r="BD89" s="22"/>
      <c r="BE89" s="22"/>
      <c r="BF89" s="22"/>
      <c r="BG89" s="22"/>
      <c r="BH89" s="22"/>
      <c r="BI89" s="191"/>
      <c r="BJ89" s="79"/>
      <c r="BK89" s="22"/>
      <c r="BL89" s="22"/>
      <c r="BM89" s="22"/>
      <c r="BN89" s="22"/>
      <c r="BO89" s="22"/>
      <c r="BP89" s="22"/>
      <c r="BQ89" s="22"/>
      <c r="BR89" s="22"/>
      <c r="BS89" s="191"/>
      <c r="BT89" s="79"/>
      <c r="BU89" s="22"/>
      <c r="BV89" s="22"/>
      <c r="BW89" s="22"/>
      <c r="BX89" s="22"/>
      <c r="BY89" s="22"/>
      <c r="BZ89" s="22"/>
      <c r="CA89" s="22"/>
      <c r="CB89" s="22"/>
      <c r="CC89" s="191"/>
      <c r="CD89" s="79"/>
      <c r="CE89" s="22"/>
      <c r="CF89" s="22"/>
      <c r="CG89" s="22"/>
      <c r="CH89" s="22"/>
      <c r="CI89" s="22"/>
      <c r="CJ89" s="22"/>
      <c r="CK89" s="22"/>
      <c r="CL89" s="22"/>
      <c r="CM89" s="191"/>
      <c r="CN89" s="79"/>
      <c r="CO89" s="22"/>
      <c r="CP89" s="22"/>
      <c r="CQ89" s="22"/>
      <c r="CR89" s="22"/>
      <c r="CS89" s="22"/>
      <c r="CT89" s="22"/>
      <c r="CU89" s="22"/>
      <c r="CV89" s="22"/>
      <c r="CW89" s="191"/>
      <c r="CX89" s="79"/>
      <c r="CY89" s="22"/>
      <c r="CZ89" s="22"/>
      <c r="DA89" s="22"/>
      <c r="DB89" s="22"/>
      <c r="DC89" s="22"/>
      <c r="DD89" s="22"/>
      <c r="DE89" s="22"/>
      <c r="DF89" s="22"/>
      <c r="DG89" s="191"/>
      <c r="DH89" s="79"/>
      <c r="DI89" s="22"/>
      <c r="DJ89" s="22"/>
      <c r="DK89" s="22"/>
      <c r="DL89" s="22"/>
      <c r="DM89" s="22"/>
      <c r="DN89" s="22"/>
      <c r="DO89" s="22"/>
      <c r="DP89" s="22"/>
      <c r="DQ89" s="191"/>
      <c r="DR89" s="79"/>
      <c r="DS89" s="22"/>
      <c r="DT89" s="22"/>
      <c r="DU89" s="22"/>
      <c r="DV89" s="22"/>
      <c r="DW89" s="22"/>
      <c r="DX89" s="22"/>
      <c r="DY89" s="22"/>
      <c r="DZ89" s="22"/>
      <c r="EA89" s="191"/>
      <c r="EB89" s="79"/>
      <c r="EC89" s="22"/>
      <c r="ED89" s="22"/>
      <c r="EE89" s="22"/>
      <c r="EF89" s="22"/>
      <c r="EG89" s="22"/>
      <c r="EH89" s="22"/>
      <c r="EI89" s="22"/>
      <c r="EJ89" s="22"/>
      <c r="EK89" s="191"/>
      <c r="EL89" s="79"/>
      <c r="EM89" s="22"/>
      <c r="EN89" s="22"/>
      <c r="EO89" s="22"/>
      <c r="EP89" s="22"/>
      <c r="EQ89" s="22"/>
      <c r="ER89" s="22"/>
      <c r="ES89" s="22"/>
      <c r="ET89" s="22"/>
      <c r="EU89" s="191"/>
      <c r="EV89" s="79"/>
      <c r="EW89" s="22"/>
      <c r="EX89" s="22"/>
      <c r="EY89" s="22"/>
      <c r="EZ89" s="22"/>
      <c r="FA89" s="22"/>
      <c r="FB89" s="22"/>
      <c r="FC89" s="22"/>
      <c r="FD89" s="22"/>
      <c r="FE89" s="191"/>
      <c r="FF89" s="79"/>
      <c r="FG89" s="22"/>
      <c r="FH89" s="22"/>
      <c r="FI89" s="22"/>
      <c r="FJ89" s="22"/>
      <c r="FK89" s="22"/>
      <c r="FL89" s="22"/>
      <c r="FM89" s="22"/>
      <c r="FN89" s="22"/>
      <c r="FO89" s="191"/>
      <c r="FP89" s="79"/>
      <c r="FQ89" s="22"/>
      <c r="FR89" s="22"/>
      <c r="FS89" s="22"/>
      <c r="FT89" s="22"/>
      <c r="FU89" s="22"/>
      <c r="FV89" s="22"/>
      <c r="FW89" s="22"/>
      <c r="FX89" s="22"/>
      <c r="FY89" s="191"/>
      <c r="FZ89" s="79"/>
      <c r="GA89" s="22"/>
      <c r="GB89" s="22"/>
      <c r="GC89" s="22"/>
      <c r="GD89" s="22"/>
      <c r="GE89" s="22"/>
      <c r="GF89" s="22"/>
      <c r="GG89" s="22"/>
      <c r="GH89" s="22"/>
      <c r="GI89" s="191"/>
      <c r="GJ89" s="79"/>
      <c r="GK89" s="22"/>
      <c r="GL89" s="22"/>
      <c r="GM89" s="22"/>
      <c r="GN89" s="22"/>
      <c r="GO89" s="22"/>
      <c r="GP89" s="22"/>
      <c r="GQ89" s="22"/>
      <c r="GR89" s="22"/>
      <c r="GS89" s="191"/>
      <c r="GT89" s="79"/>
      <c r="GU89" s="22"/>
      <c r="GV89" s="22"/>
      <c r="GW89" s="22"/>
      <c r="GX89" s="22"/>
      <c r="GY89" s="22"/>
      <c r="GZ89" s="22"/>
      <c r="HA89" s="22"/>
      <c r="HB89" s="22"/>
      <c r="HC89" s="191"/>
      <c r="HD89" s="79"/>
      <c r="HE89" s="22"/>
      <c r="HF89" s="22"/>
      <c r="HG89" s="22"/>
      <c r="HH89" s="22"/>
      <c r="HI89" s="22"/>
      <c r="HJ89" s="22"/>
      <c r="HK89" s="22"/>
      <c r="HL89" s="22"/>
      <c r="HM89" s="191"/>
      <c r="HN89" s="79"/>
      <c r="HO89" s="22"/>
      <c r="HP89" s="22"/>
      <c r="HQ89" s="22"/>
      <c r="HR89" s="22"/>
      <c r="HS89" s="22"/>
      <c r="HT89" s="22"/>
      <c r="HU89" s="22"/>
      <c r="HV89" s="22"/>
      <c r="HW89" s="191"/>
      <c r="HX89" s="79"/>
      <c r="HY89" s="22"/>
      <c r="HZ89" s="22"/>
      <c r="IA89" s="22"/>
      <c r="IB89" s="22"/>
      <c r="IC89" s="22"/>
      <c r="ID89" s="22"/>
      <c r="IE89" s="22"/>
      <c r="IF89" s="22"/>
      <c r="IG89" s="191"/>
      <c r="IH89" s="79"/>
      <c r="II89" s="22"/>
      <c r="IJ89" s="22"/>
      <c r="IK89" s="22"/>
      <c r="IL89" s="22"/>
      <c r="IM89" s="22"/>
      <c r="IN89" s="22"/>
      <c r="IO89" s="22"/>
      <c r="IP89" s="22"/>
      <c r="IQ89" s="191"/>
      <c r="IR89" s="79"/>
      <c r="IS89" s="22"/>
      <c r="IT89" s="22"/>
      <c r="IU89" s="22"/>
      <c r="IV89" s="22"/>
    </row>
    <row r="90" spans="1:256" ht="11.1" customHeight="1">
      <c r="A90" s="190"/>
      <c r="B90" s="6" t="s">
        <v>12</v>
      </c>
      <c r="C90" s="99" t="s">
        <v>13</v>
      </c>
      <c r="D90" s="99" t="s">
        <v>14</v>
      </c>
      <c r="E90" s="89" t="s">
        <v>36</v>
      </c>
      <c r="F90" s="99" t="s">
        <v>13</v>
      </c>
      <c r="G90" s="99" t="s">
        <v>13</v>
      </c>
      <c r="H90" s="89" t="s">
        <v>36</v>
      </c>
      <c r="I90" s="99" t="s">
        <v>14</v>
      </c>
      <c r="J90" s="99" t="s">
        <v>13</v>
      </c>
      <c r="K90" s="73" t="e">
        <f t="shared" si="4"/>
        <v>#VALUE!</v>
      </c>
      <c r="R90" s="22"/>
      <c r="S90" s="22"/>
      <c r="T90" s="22"/>
      <c r="U90" s="191"/>
      <c r="V90" s="79"/>
      <c r="W90" s="22"/>
      <c r="X90" s="22"/>
      <c r="Y90" s="22"/>
      <c r="Z90" s="22"/>
      <c r="AA90" s="22"/>
      <c r="AB90" s="22"/>
      <c r="AC90" s="22"/>
      <c r="AD90" s="22"/>
      <c r="AE90" s="191"/>
      <c r="AF90" s="79"/>
      <c r="AG90" s="22"/>
      <c r="AH90" s="22"/>
      <c r="AI90" s="22"/>
      <c r="AJ90" s="22"/>
      <c r="AK90" s="22"/>
      <c r="AL90" s="22"/>
      <c r="AM90" s="22"/>
      <c r="AN90" s="22"/>
      <c r="AO90" s="191"/>
      <c r="AP90" s="79"/>
      <c r="AQ90" s="22"/>
      <c r="AR90" s="22"/>
      <c r="AS90" s="22"/>
      <c r="AT90" s="22"/>
      <c r="AU90" s="22"/>
      <c r="AV90" s="22"/>
      <c r="AW90" s="22"/>
      <c r="AX90" s="22"/>
      <c r="AY90" s="191"/>
      <c r="AZ90" s="79"/>
      <c r="BA90" s="22"/>
      <c r="BB90" s="22"/>
      <c r="BC90" s="22"/>
      <c r="BD90" s="22"/>
      <c r="BE90" s="22"/>
      <c r="BF90" s="22"/>
      <c r="BG90" s="22"/>
      <c r="BH90" s="22"/>
      <c r="BI90" s="191"/>
      <c r="BJ90" s="79"/>
      <c r="BK90" s="22"/>
      <c r="BL90" s="22"/>
      <c r="BM90" s="22"/>
      <c r="BN90" s="22"/>
      <c r="BO90" s="22"/>
      <c r="BP90" s="22"/>
      <c r="BQ90" s="22"/>
      <c r="BR90" s="22"/>
      <c r="BS90" s="191"/>
      <c r="BT90" s="79"/>
      <c r="BU90" s="22"/>
      <c r="BV90" s="22"/>
      <c r="BW90" s="22"/>
      <c r="BX90" s="22"/>
      <c r="BY90" s="22"/>
      <c r="BZ90" s="22"/>
      <c r="CA90" s="22"/>
      <c r="CB90" s="22"/>
      <c r="CC90" s="191"/>
      <c r="CD90" s="79"/>
      <c r="CE90" s="22"/>
      <c r="CF90" s="22"/>
      <c r="CG90" s="22"/>
      <c r="CH90" s="22"/>
      <c r="CI90" s="22"/>
      <c r="CJ90" s="22"/>
      <c r="CK90" s="22"/>
      <c r="CL90" s="22"/>
      <c r="CM90" s="191"/>
      <c r="CN90" s="79"/>
      <c r="CO90" s="22"/>
      <c r="CP90" s="22"/>
      <c r="CQ90" s="22"/>
      <c r="CR90" s="22"/>
      <c r="CS90" s="22"/>
      <c r="CT90" s="22"/>
      <c r="CU90" s="22"/>
      <c r="CV90" s="22"/>
      <c r="CW90" s="191"/>
      <c r="CX90" s="79"/>
      <c r="CY90" s="22"/>
      <c r="CZ90" s="22"/>
      <c r="DA90" s="22"/>
      <c r="DB90" s="22"/>
      <c r="DC90" s="22"/>
      <c r="DD90" s="22"/>
      <c r="DE90" s="22"/>
      <c r="DF90" s="22"/>
      <c r="DG90" s="191"/>
      <c r="DH90" s="79"/>
      <c r="DI90" s="22"/>
      <c r="DJ90" s="22"/>
      <c r="DK90" s="22"/>
      <c r="DL90" s="22"/>
      <c r="DM90" s="22"/>
      <c r="DN90" s="22"/>
      <c r="DO90" s="22"/>
      <c r="DP90" s="22"/>
      <c r="DQ90" s="191"/>
      <c r="DR90" s="79"/>
      <c r="DS90" s="22"/>
      <c r="DT90" s="22"/>
      <c r="DU90" s="22"/>
      <c r="DV90" s="22"/>
      <c r="DW90" s="22"/>
      <c r="DX90" s="22"/>
      <c r="DY90" s="22"/>
      <c r="DZ90" s="22"/>
      <c r="EA90" s="191"/>
      <c r="EB90" s="79"/>
      <c r="EC90" s="22"/>
      <c r="ED90" s="22"/>
      <c r="EE90" s="22"/>
      <c r="EF90" s="22"/>
      <c r="EG90" s="22"/>
      <c r="EH90" s="22"/>
      <c r="EI90" s="22"/>
      <c r="EJ90" s="22"/>
      <c r="EK90" s="191"/>
      <c r="EL90" s="79"/>
      <c r="EM90" s="22"/>
      <c r="EN90" s="22"/>
      <c r="EO90" s="22"/>
      <c r="EP90" s="22"/>
      <c r="EQ90" s="22"/>
      <c r="ER90" s="22"/>
      <c r="ES90" s="22"/>
      <c r="ET90" s="22"/>
      <c r="EU90" s="191"/>
      <c r="EV90" s="79"/>
      <c r="EW90" s="22"/>
      <c r="EX90" s="22"/>
      <c r="EY90" s="22"/>
      <c r="EZ90" s="22"/>
      <c r="FA90" s="22"/>
      <c r="FB90" s="22"/>
      <c r="FC90" s="22"/>
      <c r="FD90" s="22"/>
      <c r="FE90" s="191"/>
      <c r="FF90" s="79"/>
      <c r="FG90" s="22"/>
      <c r="FH90" s="22"/>
      <c r="FI90" s="22"/>
      <c r="FJ90" s="22"/>
      <c r="FK90" s="22"/>
      <c r="FL90" s="22"/>
      <c r="FM90" s="22"/>
      <c r="FN90" s="22"/>
      <c r="FO90" s="191"/>
      <c r="FP90" s="79"/>
      <c r="FQ90" s="22"/>
      <c r="FR90" s="22"/>
      <c r="FS90" s="22"/>
      <c r="FT90" s="22"/>
      <c r="FU90" s="22"/>
      <c r="FV90" s="22"/>
      <c r="FW90" s="22"/>
      <c r="FX90" s="22"/>
      <c r="FY90" s="191"/>
      <c r="FZ90" s="79"/>
      <c r="GA90" s="22"/>
      <c r="GB90" s="22"/>
      <c r="GC90" s="22"/>
      <c r="GD90" s="22"/>
      <c r="GE90" s="22"/>
      <c r="GF90" s="22"/>
      <c r="GG90" s="22"/>
      <c r="GH90" s="22"/>
      <c r="GI90" s="191"/>
      <c r="GJ90" s="79"/>
      <c r="GK90" s="22"/>
      <c r="GL90" s="22"/>
      <c r="GM90" s="22"/>
      <c r="GN90" s="22"/>
      <c r="GO90" s="22"/>
      <c r="GP90" s="22"/>
      <c r="GQ90" s="22"/>
      <c r="GR90" s="22"/>
      <c r="GS90" s="191"/>
      <c r="GT90" s="79"/>
      <c r="GU90" s="22"/>
      <c r="GV90" s="22"/>
      <c r="GW90" s="22"/>
      <c r="GX90" s="22"/>
      <c r="GY90" s="22"/>
      <c r="GZ90" s="22"/>
      <c r="HA90" s="22"/>
      <c r="HB90" s="22"/>
      <c r="HC90" s="191"/>
      <c r="HD90" s="79"/>
      <c r="HE90" s="22"/>
      <c r="HF90" s="22"/>
      <c r="HG90" s="22"/>
      <c r="HH90" s="22"/>
      <c r="HI90" s="22"/>
      <c r="HJ90" s="22"/>
      <c r="HK90" s="22"/>
      <c r="HL90" s="22"/>
      <c r="HM90" s="191"/>
      <c r="HN90" s="79"/>
      <c r="HO90" s="22"/>
      <c r="HP90" s="22"/>
      <c r="HQ90" s="22"/>
      <c r="HR90" s="22"/>
      <c r="HS90" s="22"/>
      <c r="HT90" s="22"/>
      <c r="HU90" s="22"/>
      <c r="HV90" s="22"/>
      <c r="HW90" s="191"/>
      <c r="HX90" s="79"/>
      <c r="HY90" s="22"/>
      <c r="HZ90" s="22"/>
      <c r="IA90" s="22"/>
      <c r="IB90" s="22"/>
      <c r="IC90" s="22"/>
      <c r="ID90" s="22"/>
      <c r="IE90" s="22"/>
      <c r="IF90" s="22"/>
      <c r="IG90" s="191"/>
      <c r="IH90" s="79"/>
      <c r="II90" s="22"/>
      <c r="IJ90" s="22"/>
      <c r="IK90" s="22"/>
      <c r="IL90" s="22"/>
      <c r="IM90" s="22"/>
      <c r="IN90" s="22"/>
      <c r="IO90" s="22"/>
      <c r="IP90" s="22"/>
      <c r="IQ90" s="191"/>
      <c r="IR90" s="79"/>
      <c r="IS90" s="22"/>
      <c r="IT90" s="22"/>
      <c r="IU90" s="22"/>
      <c r="IV90" s="22"/>
    </row>
    <row r="91" spans="1:256" ht="11.1" customHeight="1">
      <c r="A91" s="190"/>
      <c r="B91" s="6" t="s">
        <v>15</v>
      </c>
      <c r="C91" s="100" t="s">
        <v>0</v>
      </c>
      <c r="D91" s="100" t="s">
        <v>0</v>
      </c>
      <c r="E91" s="93" t="s">
        <v>5</v>
      </c>
      <c r="F91" s="113" t="s">
        <v>0</v>
      </c>
      <c r="G91" s="113" t="s">
        <v>0</v>
      </c>
      <c r="H91" s="93" t="s">
        <v>5</v>
      </c>
      <c r="I91" s="100" t="s">
        <v>0</v>
      </c>
      <c r="J91" s="100" t="s">
        <v>0</v>
      </c>
      <c r="K91" s="73" t="e">
        <f t="shared" si="4"/>
        <v>#VALUE!</v>
      </c>
      <c r="R91" s="80"/>
      <c r="S91" s="80"/>
      <c r="T91" s="80"/>
      <c r="U91" s="191"/>
      <c r="V91" s="79"/>
      <c r="W91" s="80"/>
      <c r="X91" s="80"/>
      <c r="Y91" s="80"/>
      <c r="Z91" s="80"/>
      <c r="AA91" s="80"/>
      <c r="AB91" s="80"/>
      <c r="AC91" s="80"/>
      <c r="AD91" s="80"/>
      <c r="AE91" s="191"/>
      <c r="AF91" s="79"/>
      <c r="AG91" s="80"/>
      <c r="AH91" s="80"/>
      <c r="AI91" s="80"/>
      <c r="AJ91" s="80"/>
      <c r="AK91" s="80"/>
      <c r="AL91" s="80"/>
      <c r="AM91" s="80"/>
      <c r="AN91" s="80"/>
      <c r="AO91" s="191"/>
      <c r="AP91" s="79"/>
      <c r="AQ91" s="80"/>
      <c r="AR91" s="80"/>
      <c r="AS91" s="80"/>
      <c r="AT91" s="80"/>
      <c r="AU91" s="80"/>
      <c r="AV91" s="80"/>
      <c r="AW91" s="80"/>
      <c r="AX91" s="80"/>
      <c r="AY91" s="191"/>
      <c r="AZ91" s="79"/>
      <c r="BA91" s="80"/>
      <c r="BB91" s="80"/>
      <c r="BC91" s="80"/>
      <c r="BD91" s="80"/>
      <c r="BE91" s="80"/>
      <c r="BF91" s="80"/>
      <c r="BG91" s="80"/>
      <c r="BH91" s="80"/>
      <c r="BI91" s="191"/>
      <c r="BJ91" s="79"/>
      <c r="BK91" s="80"/>
      <c r="BL91" s="80"/>
      <c r="BM91" s="80"/>
      <c r="BN91" s="80"/>
      <c r="BO91" s="80"/>
      <c r="BP91" s="80"/>
      <c r="BQ91" s="80"/>
      <c r="BR91" s="80"/>
      <c r="BS91" s="191"/>
      <c r="BT91" s="79"/>
      <c r="BU91" s="80"/>
      <c r="BV91" s="80"/>
      <c r="BW91" s="80"/>
      <c r="BX91" s="80"/>
      <c r="BY91" s="80"/>
      <c r="BZ91" s="80"/>
      <c r="CA91" s="80"/>
      <c r="CB91" s="80"/>
      <c r="CC91" s="191"/>
      <c r="CD91" s="79"/>
      <c r="CE91" s="80"/>
      <c r="CF91" s="80"/>
      <c r="CG91" s="80"/>
      <c r="CH91" s="80"/>
      <c r="CI91" s="80"/>
      <c r="CJ91" s="80"/>
      <c r="CK91" s="80"/>
      <c r="CL91" s="80"/>
      <c r="CM91" s="191"/>
      <c r="CN91" s="79"/>
      <c r="CO91" s="80"/>
      <c r="CP91" s="80"/>
      <c r="CQ91" s="80"/>
      <c r="CR91" s="80"/>
      <c r="CS91" s="80"/>
      <c r="CT91" s="80"/>
      <c r="CU91" s="80"/>
      <c r="CV91" s="80"/>
      <c r="CW91" s="191"/>
      <c r="CX91" s="79"/>
      <c r="CY91" s="80"/>
      <c r="CZ91" s="80"/>
      <c r="DA91" s="80"/>
      <c r="DB91" s="80"/>
      <c r="DC91" s="80"/>
      <c r="DD91" s="80"/>
      <c r="DE91" s="80"/>
      <c r="DF91" s="80"/>
      <c r="DG91" s="191"/>
      <c r="DH91" s="79"/>
      <c r="DI91" s="80"/>
      <c r="DJ91" s="80"/>
      <c r="DK91" s="80"/>
      <c r="DL91" s="80"/>
      <c r="DM91" s="80"/>
      <c r="DN91" s="80"/>
      <c r="DO91" s="80"/>
      <c r="DP91" s="80"/>
      <c r="DQ91" s="191"/>
      <c r="DR91" s="79"/>
      <c r="DS91" s="80"/>
      <c r="DT91" s="80"/>
      <c r="DU91" s="80"/>
      <c r="DV91" s="80"/>
      <c r="DW91" s="80"/>
      <c r="DX91" s="80"/>
      <c r="DY91" s="80"/>
      <c r="DZ91" s="80"/>
      <c r="EA91" s="191"/>
      <c r="EB91" s="79"/>
      <c r="EC91" s="80"/>
      <c r="ED91" s="80"/>
      <c r="EE91" s="80"/>
      <c r="EF91" s="80"/>
      <c r="EG91" s="80"/>
      <c r="EH91" s="80"/>
      <c r="EI91" s="80"/>
      <c r="EJ91" s="80"/>
      <c r="EK91" s="191"/>
      <c r="EL91" s="79"/>
      <c r="EM91" s="80"/>
      <c r="EN91" s="80"/>
      <c r="EO91" s="80"/>
      <c r="EP91" s="80"/>
      <c r="EQ91" s="80"/>
      <c r="ER91" s="80"/>
      <c r="ES91" s="80"/>
      <c r="ET91" s="80"/>
      <c r="EU91" s="191"/>
      <c r="EV91" s="79"/>
      <c r="EW91" s="80"/>
      <c r="EX91" s="80"/>
      <c r="EY91" s="80"/>
      <c r="EZ91" s="80"/>
      <c r="FA91" s="80"/>
      <c r="FB91" s="80"/>
      <c r="FC91" s="80"/>
      <c r="FD91" s="80"/>
      <c r="FE91" s="191"/>
      <c r="FF91" s="79"/>
      <c r="FG91" s="80"/>
      <c r="FH91" s="80"/>
      <c r="FI91" s="80"/>
      <c r="FJ91" s="80"/>
      <c r="FK91" s="80"/>
      <c r="FL91" s="80"/>
      <c r="FM91" s="80"/>
      <c r="FN91" s="80"/>
      <c r="FO91" s="191"/>
      <c r="FP91" s="79"/>
      <c r="FQ91" s="80"/>
      <c r="FR91" s="80"/>
      <c r="FS91" s="80"/>
      <c r="FT91" s="80"/>
      <c r="FU91" s="80"/>
      <c r="FV91" s="80"/>
      <c r="FW91" s="80"/>
      <c r="FX91" s="80"/>
      <c r="FY91" s="191"/>
      <c r="FZ91" s="79"/>
      <c r="GA91" s="80"/>
      <c r="GB91" s="80"/>
      <c r="GC91" s="80"/>
      <c r="GD91" s="80"/>
      <c r="GE91" s="80"/>
      <c r="GF91" s="80"/>
      <c r="GG91" s="80"/>
      <c r="GH91" s="80"/>
      <c r="GI91" s="191"/>
      <c r="GJ91" s="79"/>
      <c r="GK91" s="80"/>
      <c r="GL91" s="80"/>
      <c r="GM91" s="80"/>
      <c r="GN91" s="80"/>
      <c r="GO91" s="80"/>
      <c r="GP91" s="80"/>
      <c r="GQ91" s="80"/>
      <c r="GR91" s="80"/>
      <c r="GS91" s="191"/>
      <c r="GT91" s="79"/>
      <c r="GU91" s="80"/>
      <c r="GV91" s="80"/>
      <c r="GW91" s="80"/>
      <c r="GX91" s="80"/>
      <c r="GY91" s="80"/>
      <c r="GZ91" s="80"/>
      <c r="HA91" s="80"/>
      <c r="HB91" s="80"/>
      <c r="HC91" s="191"/>
      <c r="HD91" s="79"/>
      <c r="HE91" s="80"/>
      <c r="HF91" s="80"/>
      <c r="HG91" s="80"/>
      <c r="HH91" s="80"/>
      <c r="HI91" s="80"/>
      <c r="HJ91" s="80"/>
      <c r="HK91" s="80"/>
      <c r="HL91" s="80"/>
      <c r="HM91" s="191"/>
      <c r="HN91" s="79"/>
      <c r="HO91" s="80"/>
      <c r="HP91" s="80"/>
      <c r="HQ91" s="80"/>
      <c r="HR91" s="80"/>
      <c r="HS91" s="80"/>
      <c r="HT91" s="80"/>
      <c r="HU91" s="80"/>
      <c r="HV91" s="80"/>
      <c r="HW91" s="191"/>
      <c r="HX91" s="79"/>
      <c r="HY91" s="80"/>
      <c r="HZ91" s="80"/>
      <c r="IA91" s="80"/>
      <c r="IB91" s="80"/>
      <c r="IC91" s="80"/>
      <c r="ID91" s="80"/>
      <c r="IE91" s="80"/>
      <c r="IF91" s="80"/>
      <c r="IG91" s="191"/>
      <c r="IH91" s="79"/>
      <c r="II91" s="80"/>
      <c r="IJ91" s="80"/>
      <c r="IK91" s="80"/>
      <c r="IL91" s="80"/>
      <c r="IM91" s="80"/>
      <c r="IN91" s="80"/>
      <c r="IO91" s="80"/>
      <c r="IP91" s="80"/>
      <c r="IQ91" s="191"/>
      <c r="IR91" s="79"/>
      <c r="IS91" s="80"/>
      <c r="IT91" s="80"/>
      <c r="IU91" s="80"/>
      <c r="IV91" s="80"/>
    </row>
    <row r="92" spans="1:256" ht="11.1" customHeight="1">
      <c r="A92" s="190"/>
      <c r="B92" s="6" t="s">
        <v>16</v>
      </c>
      <c r="C92" s="109">
        <v>88.48</v>
      </c>
      <c r="D92" s="111">
        <v>85.18</v>
      </c>
      <c r="E92" s="192" t="s">
        <v>137</v>
      </c>
      <c r="F92" s="101">
        <v>87.65</v>
      </c>
      <c r="G92" s="109">
        <v>87.65</v>
      </c>
      <c r="H92" s="192" t="s">
        <v>137</v>
      </c>
      <c r="I92" s="109">
        <v>85.18</v>
      </c>
      <c r="J92" s="109">
        <v>88.48</v>
      </c>
      <c r="K92" s="73" t="e">
        <f t="shared" si="4"/>
        <v>#VALUE!</v>
      </c>
      <c r="R92" s="81"/>
      <c r="S92" s="81"/>
      <c r="T92" s="81"/>
      <c r="U92" s="191"/>
      <c r="V92" s="79"/>
      <c r="W92" s="81"/>
      <c r="X92" s="81"/>
      <c r="Y92" s="81"/>
      <c r="Z92" s="81"/>
      <c r="AA92" s="81"/>
      <c r="AB92" s="81"/>
      <c r="AC92" s="81"/>
      <c r="AD92" s="81"/>
      <c r="AE92" s="191"/>
      <c r="AF92" s="79"/>
      <c r="AG92" s="81"/>
      <c r="AH92" s="81"/>
      <c r="AI92" s="81"/>
      <c r="AJ92" s="81"/>
      <c r="AK92" s="81"/>
      <c r="AL92" s="81"/>
      <c r="AM92" s="81"/>
      <c r="AN92" s="81"/>
      <c r="AO92" s="191"/>
      <c r="AP92" s="79"/>
      <c r="AQ92" s="81"/>
      <c r="AR92" s="81"/>
      <c r="AS92" s="81"/>
      <c r="AT92" s="81"/>
      <c r="AU92" s="81"/>
      <c r="AV92" s="81"/>
      <c r="AW92" s="81"/>
      <c r="AX92" s="81"/>
      <c r="AY92" s="191"/>
      <c r="AZ92" s="79"/>
      <c r="BA92" s="81"/>
      <c r="BB92" s="81"/>
      <c r="BC92" s="81"/>
      <c r="BD92" s="81"/>
      <c r="BE92" s="81"/>
      <c r="BF92" s="81"/>
      <c r="BG92" s="81"/>
      <c r="BH92" s="81"/>
      <c r="BI92" s="191"/>
      <c r="BJ92" s="79"/>
      <c r="BK92" s="81"/>
      <c r="BL92" s="81"/>
      <c r="BM92" s="81"/>
      <c r="BN92" s="81"/>
      <c r="BO92" s="81"/>
      <c r="BP92" s="81"/>
      <c r="BQ92" s="81"/>
      <c r="BR92" s="81"/>
      <c r="BS92" s="191"/>
      <c r="BT92" s="79"/>
      <c r="BU92" s="81"/>
      <c r="BV92" s="81"/>
      <c r="BW92" s="81"/>
      <c r="BX92" s="81"/>
      <c r="BY92" s="81"/>
      <c r="BZ92" s="81"/>
      <c r="CA92" s="81"/>
      <c r="CB92" s="81"/>
      <c r="CC92" s="191"/>
      <c r="CD92" s="79"/>
      <c r="CE92" s="81"/>
      <c r="CF92" s="81"/>
      <c r="CG92" s="81"/>
      <c r="CH92" s="81"/>
      <c r="CI92" s="81"/>
      <c r="CJ92" s="81"/>
      <c r="CK92" s="81"/>
      <c r="CL92" s="81"/>
      <c r="CM92" s="191"/>
      <c r="CN92" s="79"/>
      <c r="CO92" s="81"/>
      <c r="CP92" s="81"/>
      <c r="CQ92" s="81"/>
      <c r="CR92" s="81"/>
      <c r="CS92" s="81"/>
      <c r="CT92" s="81"/>
      <c r="CU92" s="81"/>
      <c r="CV92" s="81"/>
      <c r="CW92" s="191"/>
      <c r="CX92" s="79"/>
      <c r="CY92" s="81"/>
      <c r="CZ92" s="81"/>
      <c r="DA92" s="81"/>
      <c r="DB92" s="81"/>
      <c r="DC92" s="81"/>
      <c r="DD92" s="81"/>
      <c r="DE92" s="81"/>
      <c r="DF92" s="81"/>
      <c r="DG92" s="191"/>
      <c r="DH92" s="79"/>
      <c r="DI92" s="81"/>
      <c r="DJ92" s="81"/>
      <c r="DK92" s="81"/>
      <c r="DL92" s="81"/>
      <c r="DM92" s="81"/>
      <c r="DN92" s="81"/>
      <c r="DO92" s="81"/>
      <c r="DP92" s="81"/>
      <c r="DQ92" s="191"/>
      <c r="DR92" s="79"/>
      <c r="DS92" s="81"/>
      <c r="DT92" s="81"/>
      <c r="DU92" s="81"/>
      <c r="DV92" s="81"/>
      <c r="DW92" s="81"/>
      <c r="DX92" s="81"/>
      <c r="DY92" s="81"/>
      <c r="DZ92" s="81"/>
      <c r="EA92" s="191"/>
      <c r="EB92" s="79"/>
      <c r="EC92" s="81"/>
      <c r="ED92" s="81"/>
      <c r="EE92" s="81"/>
      <c r="EF92" s="81"/>
      <c r="EG92" s="81"/>
      <c r="EH92" s="81"/>
      <c r="EI92" s="81"/>
      <c r="EJ92" s="81"/>
      <c r="EK92" s="191"/>
      <c r="EL92" s="79"/>
      <c r="EM92" s="81"/>
      <c r="EN92" s="81"/>
      <c r="EO92" s="81"/>
      <c r="EP92" s="81"/>
      <c r="EQ92" s="81"/>
      <c r="ER92" s="81"/>
      <c r="ES92" s="81"/>
      <c r="ET92" s="81"/>
      <c r="EU92" s="191"/>
      <c r="EV92" s="79"/>
      <c r="EW92" s="81"/>
      <c r="EX92" s="81"/>
      <c r="EY92" s="81"/>
      <c r="EZ92" s="81"/>
      <c r="FA92" s="81"/>
      <c r="FB92" s="81"/>
      <c r="FC92" s="81"/>
      <c r="FD92" s="81"/>
      <c r="FE92" s="191"/>
      <c r="FF92" s="79"/>
      <c r="FG92" s="81"/>
      <c r="FH92" s="81"/>
      <c r="FI92" s="81"/>
      <c r="FJ92" s="81"/>
      <c r="FK92" s="81"/>
      <c r="FL92" s="81"/>
      <c r="FM92" s="81"/>
      <c r="FN92" s="81"/>
      <c r="FO92" s="191"/>
      <c r="FP92" s="79"/>
      <c r="FQ92" s="81"/>
      <c r="FR92" s="81"/>
      <c r="FS92" s="81"/>
      <c r="FT92" s="81"/>
      <c r="FU92" s="81"/>
      <c r="FV92" s="81"/>
      <c r="FW92" s="81"/>
      <c r="FX92" s="81"/>
      <c r="FY92" s="191"/>
      <c r="FZ92" s="79"/>
      <c r="GA92" s="81"/>
      <c r="GB92" s="81"/>
      <c r="GC92" s="81"/>
      <c r="GD92" s="81"/>
      <c r="GE92" s="81"/>
      <c r="GF92" s="81"/>
      <c r="GG92" s="81"/>
      <c r="GH92" s="81"/>
      <c r="GI92" s="191"/>
      <c r="GJ92" s="79"/>
      <c r="GK92" s="81"/>
      <c r="GL92" s="81"/>
      <c r="GM92" s="81"/>
      <c r="GN92" s="81"/>
      <c r="GO92" s="81"/>
      <c r="GP92" s="81"/>
      <c r="GQ92" s="81"/>
      <c r="GR92" s="81"/>
      <c r="GS92" s="191"/>
      <c r="GT92" s="79"/>
      <c r="GU92" s="81"/>
      <c r="GV92" s="81"/>
      <c r="GW92" s="81"/>
      <c r="GX92" s="81"/>
      <c r="GY92" s="81"/>
      <c r="GZ92" s="81"/>
      <c r="HA92" s="81"/>
      <c r="HB92" s="81"/>
      <c r="HC92" s="191"/>
      <c r="HD92" s="79"/>
      <c r="HE92" s="81"/>
      <c r="HF92" s="81"/>
      <c r="HG92" s="81"/>
      <c r="HH92" s="81"/>
      <c r="HI92" s="81"/>
      <c r="HJ92" s="81"/>
      <c r="HK92" s="81"/>
      <c r="HL92" s="81"/>
      <c r="HM92" s="191"/>
      <c r="HN92" s="79"/>
      <c r="HO92" s="81"/>
      <c r="HP92" s="81"/>
      <c r="HQ92" s="81"/>
      <c r="HR92" s="81"/>
      <c r="HS92" s="81"/>
      <c r="HT92" s="81"/>
      <c r="HU92" s="81"/>
      <c r="HV92" s="81"/>
      <c r="HW92" s="191"/>
      <c r="HX92" s="79"/>
      <c r="HY92" s="81"/>
      <c r="HZ92" s="81"/>
      <c r="IA92" s="81"/>
      <c r="IB92" s="81"/>
      <c r="IC92" s="81"/>
      <c r="ID92" s="81"/>
      <c r="IE92" s="81"/>
      <c r="IF92" s="81"/>
      <c r="IG92" s="191"/>
      <c r="IH92" s="79"/>
      <c r="II92" s="81"/>
      <c r="IJ92" s="81"/>
      <c r="IK92" s="81"/>
      <c r="IL92" s="81"/>
      <c r="IM92" s="81"/>
      <c r="IN92" s="81"/>
      <c r="IO92" s="81"/>
      <c r="IP92" s="81"/>
      <c r="IQ92" s="191"/>
      <c r="IR92" s="79"/>
      <c r="IS92" s="81"/>
      <c r="IT92" s="81"/>
      <c r="IU92" s="81"/>
      <c r="IV92" s="81"/>
    </row>
    <row r="93" spans="1:256" ht="11.1" customHeight="1">
      <c r="A93" s="190"/>
      <c r="B93" s="6" t="s">
        <v>17</v>
      </c>
      <c r="C93" s="102">
        <v>68.8</v>
      </c>
      <c r="D93" s="103">
        <v>66.23</v>
      </c>
      <c r="E93" s="193"/>
      <c r="F93" s="108">
        <v>68.150000000000006</v>
      </c>
      <c r="G93" s="109">
        <v>68.150000000000006</v>
      </c>
      <c r="H93" s="193"/>
      <c r="I93" s="110">
        <v>66.23</v>
      </c>
      <c r="J93" s="110">
        <v>68.8</v>
      </c>
      <c r="K93" s="73">
        <f t="shared" si="4"/>
        <v>406.36000000000007</v>
      </c>
      <c r="R93" s="82"/>
      <c r="S93" s="82"/>
      <c r="T93" s="82"/>
      <c r="U93" s="191"/>
      <c r="V93" s="79"/>
      <c r="W93" s="82"/>
      <c r="X93" s="82"/>
      <c r="Y93" s="82"/>
      <c r="Z93" s="82"/>
      <c r="AA93" s="82"/>
      <c r="AB93" s="82"/>
      <c r="AC93" s="82"/>
      <c r="AD93" s="82"/>
      <c r="AE93" s="191"/>
      <c r="AF93" s="79"/>
      <c r="AG93" s="82"/>
      <c r="AH93" s="82"/>
      <c r="AI93" s="82"/>
      <c r="AJ93" s="82"/>
      <c r="AK93" s="82"/>
      <c r="AL93" s="82"/>
      <c r="AM93" s="82"/>
      <c r="AN93" s="82"/>
      <c r="AO93" s="191"/>
      <c r="AP93" s="79"/>
      <c r="AQ93" s="82"/>
      <c r="AR93" s="82"/>
      <c r="AS93" s="82"/>
      <c r="AT93" s="82"/>
      <c r="AU93" s="82"/>
      <c r="AV93" s="82"/>
      <c r="AW93" s="82"/>
      <c r="AX93" s="82"/>
      <c r="AY93" s="191"/>
      <c r="AZ93" s="79"/>
      <c r="BA93" s="82"/>
      <c r="BB93" s="82"/>
      <c r="BC93" s="82"/>
      <c r="BD93" s="82"/>
      <c r="BE93" s="82"/>
      <c r="BF93" s="82"/>
      <c r="BG93" s="82"/>
      <c r="BH93" s="82"/>
      <c r="BI93" s="191"/>
      <c r="BJ93" s="79"/>
      <c r="BK93" s="82"/>
      <c r="BL93" s="82"/>
      <c r="BM93" s="82"/>
      <c r="BN93" s="82"/>
      <c r="BO93" s="82"/>
      <c r="BP93" s="82"/>
      <c r="BQ93" s="82"/>
      <c r="BR93" s="82"/>
      <c r="BS93" s="191"/>
      <c r="BT93" s="79"/>
      <c r="BU93" s="82"/>
      <c r="BV93" s="82"/>
      <c r="BW93" s="82"/>
      <c r="BX93" s="82"/>
      <c r="BY93" s="82"/>
      <c r="BZ93" s="82"/>
      <c r="CA93" s="82"/>
      <c r="CB93" s="82"/>
      <c r="CC93" s="191"/>
      <c r="CD93" s="79"/>
      <c r="CE93" s="82"/>
      <c r="CF93" s="82"/>
      <c r="CG93" s="82"/>
      <c r="CH93" s="82"/>
      <c r="CI93" s="82"/>
      <c r="CJ93" s="82"/>
      <c r="CK93" s="82"/>
      <c r="CL93" s="82"/>
      <c r="CM93" s="191"/>
      <c r="CN93" s="79"/>
      <c r="CO93" s="82"/>
      <c r="CP93" s="82"/>
      <c r="CQ93" s="82"/>
      <c r="CR93" s="82"/>
      <c r="CS93" s="82"/>
      <c r="CT93" s="82"/>
      <c r="CU93" s="82"/>
      <c r="CV93" s="82"/>
      <c r="CW93" s="191"/>
      <c r="CX93" s="79"/>
      <c r="CY93" s="82"/>
      <c r="CZ93" s="82"/>
      <c r="DA93" s="82"/>
      <c r="DB93" s="82"/>
      <c r="DC93" s="82"/>
      <c r="DD93" s="82"/>
      <c r="DE93" s="82"/>
      <c r="DF93" s="82"/>
      <c r="DG93" s="191"/>
      <c r="DH93" s="79"/>
      <c r="DI93" s="82"/>
      <c r="DJ93" s="82"/>
      <c r="DK93" s="82"/>
      <c r="DL93" s="82"/>
      <c r="DM93" s="82"/>
      <c r="DN93" s="82"/>
      <c r="DO93" s="82"/>
      <c r="DP93" s="82"/>
      <c r="DQ93" s="191"/>
      <c r="DR93" s="79"/>
      <c r="DS93" s="82"/>
      <c r="DT93" s="82"/>
      <c r="DU93" s="82"/>
      <c r="DV93" s="82"/>
      <c r="DW93" s="82"/>
      <c r="DX93" s="82"/>
      <c r="DY93" s="82"/>
      <c r="DZ93" s="82"/>
      <c r="EA93" s="191"/>
      <c r="EB93" s="79"/>
      <c r="EC93" s="82"/>
      <c r="ED93" s="82"/>
      <c r="EE93" s="82"/>
      <c r="EF93" s="82"/>
      <c r="EG93" s="82"/>
      <c r="EH93" s="82"/>
      <c r="EI93" s="82"/>
      <c r="EJ93" s="82"/>
      <c r="EK93" s="191"/>
      <c r="EL93" s="79"/>
      <c r="EM93" s="82"/>
      <c r="EN93" s="82"/>
      <c r="EO93" s="82"/>
      <c r="EP93" s="82"/>
      <c r="EQ93" s="82"/>
      <c r="ER93" s="82"/>
      <c r="ES93" s="82"/>
      <c r="ET93" s="82"/>
      <c r="EU93" s="191"/>
      <c r="EV93" s="79"/>
      <c r="EW93" s="82"/>
      <c r="EX93" s="82"/>
      <c r="EY93" s="82"/>
      <c r="EZ93" s="82"/>
      <c r="FA93" s="82"/>
      <c r="FB93" s="82"/>
      <c r="FC93" s="82"/>
      <c r="FD93" s="82"/>
      <c r="FE93" s="191"/>
      <c r="FF93" s="79"/>
      <c r="FG93" s="82"/>
      <c r="FH93" s="82"/>
      <c r="FI93" s="82"/>
      <c r="FJ93" s="82"/>
      <c r="FK93" s="82"/>
      <c r="FL93" s="82"/>
      <c r="FM93" s="82"/>
      <c r="FN93" s="82"/>
      <c r="FO93" s="191"/>
      <c r="FP93" s="79"/>
      <c r="FQ93" s="82"/>
      <c r="FR93" s="82"/>
      <c r="FS93" s="82"/>
      <c r="FT93" s="82"/>
      <c r="FU93" s="82"/>
      <c r="FV93" s="82"/>
      <c r="FW93" s="82"/>
      <c r="FX93" s="82"/>
      <c r="FY93" s="191"/>
      <c r="FZ93" s="79"/>
      <c r="GA93" s="82"/>
      <c r="GB93" s="82"/>
      <c r="GC93" s="82"/>
      <c r="GD93" s="82"/>
      <c r="GE93" s="82"/>
      <c r="GF93" s="82"/>
      <c r="GG93" s="82"/>
      <c r="GH93" s="82"/>
      <c r="GI93" s="191"/>
      <c r="GJ93" s="79"/>
      <c r="GK93" s="82"/>
      <c r="GL93" s="82"/>
      <c r="GM93" s="82"/>
      <c r="GN93" s="82"/>
      <c r="GO93" s="82"/>
      <c r="GP93" s="82"/>
      <c r="GQ93" s="82"/>
      <c r="GR93" s="82"/>
      <c r="GS93" s="191"/>
      <c r="GT93" s="79"/>
      <c r="GU93" s="82"/>
      <c r="GV93" s="82"/>
      <c r="GW93" s="82"/>
      <c r="GX93" s="82"/>
      <c r="GY93" s="82"/>
      <c r="GZ93" s="82"/>
      <c r="HA93" s="82"/>
      <c r="HB93" s="82"/>
      <c r="HC93" s="191"/>
      <c r="HD93" s="79"/>
      <c r="HE93" s="82"/>
      <c r="HF93" s="82"/>
      <c r="HG93" s="82"/>
      <c r="HH93" s="82"/>
      <c r="HI93" s="82"/>
      <c r="HJ93" s="82"/>
      <c r="HK93" s="82"/>
      <c r="HL93" s="82"/>
      <c r="HM93" s="191"/>
      <c r="HN93" s="79"/>
      <c r="HO93" s="82"/>
      <c r="HP93" s="82"/>
      <c r="HQ93" s="82"/>
      <c r="HR93" s="82"/>
      <c r="HS93" s="82"/>
      <c r="HT93" s="82"/>
      <c r="HU93" s="82"/>
      <c r="HV93" s="82"/>
      <c r="HW93" s="191"/>
      <c r="HX93" s="79"/>
      <c r="HY93" s="82"/>
      <c r="HZ93" s="82"/>
      <c r="IA93" s="82"/>
      <c r="IB93" s="82"/>
      <c r="IC93" s="82"/>
      <c r="ID93" s="82"/>
      <c r="IE93" s="82"/>
      <c r="IF93" s="82"/>
      <c r="IG93" s="191"/>
      <c r="IH93" s="79"/>
      <c r="II93" s="82"/>
      <c r="IJ93" s="82"/>
      <c r="IK93" s="82"/>
      <c r="IL93" s="82"/>
      <c r="IM93" s="82"/>
      <c r="IN93" s="82"/>
      <c r="IO93" s="82"/>
      <c r="IP93" s="82"/>
      <c r="IQ93" s="191"/>
      <c r="IR93" s="79"/>
      <c r="IS93" s="82"/>
      <c r="IT93" s="82"/>
      <c r="IU93" s="82"/>
      <c r="IV93" s="82"/>
    </row>
    <row r="94" spans="1:256" ht="11.1" customHeight="1">
      <c r="A94" s="190"/>
      <c r="B94" s="6" t="s">
        <v>18</v>
      </c>
      <c r="C94" s="103">
        <v>29408.03</v>
      </c>
      <c r="D94" s="112">
        <v>29409.8</v>
      </c>
      <c r="E94" s="193"/>
      <c r="F94" s="114">
        <v>29410.02</v>
      </c>
      <c r="G94" s="114">
        <v>29410.02</v>
      </c>
      <c r="H94" s="193"/>
      <c r="I94" s="103">
        <v>29409.8</v>
      </c>
      <c r="J94" s="103">
        <v>29408.03</v>
      </c>
      <c r="K94" s="73">
        <f t="shared" si="4"/>
        <v>176455.7</v>
      </c>
      <c r="R94" s="82"/>
      <c r="S94" s="82"/>
      <c r="T94" s="82"/>
      <c r="U94" s="191"/>
      <c r="V94" s="79"/>
      <c r="W94" s="82"/>
      <c r="X94" s="82"/>
      <c r="Y94" s="82"/>
      <c r="Z94" s="82"/>
      <c r="AA94" s="82"/>
      <c r="AB94" s="82"/>
      <c r="AC94" s="82"/>
      <c r="AD94" s="82"/>
      <c r="AE94" s="191"/>
      <c r="AF94" s="79"/>
      <c r="AG94" s="82"/>
      <c r="AH94" s="82"/>
      <c r="AI94" s="82"/>
      <c r="AJ94" s="82"/>
      <c r="AK94" s="82"/>
      <c r="AL94" s="82"/>
      <c r="AM94" s="82"/>
      <c r="AN94" s="82"/>
      <c r="AO94" s="191"/>
      <c r="AP94" s="79"/>
      <c r="AQ94" s="82"/>
      <c r="AR94" s="82"/>
      <c r="AS94" s="82"/>
      <c r="AT94" s="82"/>
      <c r="AU94" s="82"/>
      <c r="AV94" s="82"/>
      <c r="AW94" s="82"/>
      <c r="AX94" s="82"/>
      <c r="AY94" s="191"/>
      <c r="AZ94" s="79"/>
      <c r="BA94" s="82"/>
      <c r="BB94" s="82"/>
      <c r="BC94" s="82"/>
      <c r="BD94" s="82"/>
      <c r="BE94" s="82"/>
      <c r="BF94" s="82"/>
      <c r="BG94" s="82"/>
      <c r="BH94" s="82"/>
      <c r="BI94" s="191"/>
      <c r="BJ94" s="79"/>
      <c r="BK94" s="82"/>
      <c r="BL94" s="82"/>
      <c r="BM94" s="82"/>
      <c r="BN94" s="82"/>
      <c r="BO94" s="82"/>
      <c r="BP94" s="82"/>
      <c r="BQ94" s="82"/>
      <c r="BR94" s="82"/>
      <c r="BS94" s="191"/>
      <c r="BT94" s="79"/>
      <c r="BU94" s="82"/>
      <c r="BV94" s="82"/>
      <c r="BW94" s="82"/>
      <c r="BX94" s="82"/>
      <c r="BY94" s="82"/>
      <c r="BZ94" s="82"/>
      <c r="CA94" s="82"/>
      <c r="CB94" s="82"/>
      <c r="CC94" s="191"/>
      <c r="CD94" s="79"/>
      <c r="CE94" s="82"/>
      <c r="CF94" s="82"/>
      <c r="CG94" s="82"/>
      <c r="CH94" s="82"/>
      <c r="CI94" s="82"/>
      <c r="CJ94" s="82"/>
      <c r="CK94" s="82"/>
      <c r="CL94" s="82"/>
      <c r="CM94" s="191"/>
      <c r="CN94" s="79"/>
      <c r="CO94" s="82"/>
      <c r="CP94" s="82"/>
      <c r="CQ94" s="82"/>
      <c r="CR94" s="82"/>
      <c r="CS94" s="82"/>
      <c r="CT94" s="82"/>
      <c r="CU94" s="82"/>
      <c r="CV94" s="82"/>
      <c r="CW94" s="191"/>
      <c r="CX94" s="79"/>
      <c r="CY94" s="82"/>
      <c r="CZ94" s="82"/>
      <c r="DA94" s="82"/>
      <c r="DB94" s="82"/>
      <c r="DC94" s="82"/>
      <c r="DD94" s="82"/>
      <c r="DE94" s="82"/>
      <c r="DF94" s="82"/>
      <c r="DG94" s="191"/>
      <c r="DH94" s="79"/>
      <c r="DI94" s="82"/>
      <c r="DJ94" s="82"/>
      <c r="DK94" s="82"/>
      <c r="DL94" s="82"/>
      <c r="DM94" s="82"/>
      <c r="DN94" s="82"/>
      <c r="DO94" s="82"/>
      <c r="DP94" s="82"/>
      <c r="DQ94" s="191"/>
      <c r="DR94" s="79"/>
      <c r="DS94" s="82"/>
      <c r="DT94" s="82"/>
      <c r="DU94" s="82"/>
      <c r="DV94" s="82"/>
      <c r="DW94" s="82"/>
      <c r="DX94" s="82"/>
      <c r="DY94" s="82"/>
      <c r="DZ94" s="82"/>
      <c r="EA94" s="191"/>
      <c r="EB94" s="79"/>
      <c r="EC94" s="82"/>
      <c r="ED94" s="82"/>
      <c r="EE94" s="82"/>
      <c r="EF94" s="82"/>
      <c r="EG94" s="82"/>
      <c r="EH94" s="82"/>
      <c r="EI94" s="82"/>
      <c r="EJ94" s="82"/>
      <c r="EK94" s="191"/>
      <c r="EL94" s="79"/>
      <c r="EM94" s="82"/>
      <c r="EN94" s="82"/>
      <c r="EO94" s="82"/>
      <c r="EP94" s="82"/>
      <c r="EQ94" s="82"/>
      <c r="ER94" s="82"/>
      <c r="ES94" s="82"/>
      <c r="ET94" s="82"/>
      <c r="EU94" s="191"/>
      <c r="EV94" s="79"/>
      <c r="EW94" s="82"/>
      <c r="EX94" s="82"/>
      <c r="EY94" s="82"/>
      <c r="EZ94" s="82"/>
      <c r="FA94" s="82"/>
      <c r="FB94" s="82"/>
      <c r="FC94" s="82"/>
      <c r="FD94" s="82"/>
      <c r="FE94" s="191"/>
      <c r="FF94" s="79"/>
      <c r="FG94" s="82"/>
      <c r="FH94" s="82"/>
      <c r="FI94" s="82"/>
      <c r="FJ94" s="82"/>
      <c r="FK94" s="82"/>
      <c r="FL94" s="82"/>
      <c r="FM94" s="82"/>
      <c r="FN94" s="82"/>
      <c r="FO94" s="191"/>
      <c r="FP94" s="79"/>
      <c r="FQ94" s="82"/>
      <c r="FR94" s="82"/>
      <c r="FS94" s="82"/>
      <c r="FT94" s="82"/>
      <c r="FU94" s="82"/>
      <c r="FV94" s="82"/>
      <c r="FW94" s="82"/>
      <c r="FX94" s="82"/>
      <c r="FY94" s="191"/>
      <c r="FZ94" s="79"/>
      <c r="GA94" s="82"/>
      <c r="GB94" s="82"/>
      <c r="GC94" s="82"/>
      <c r="GD94" s="82"/>
      <c r="GE94" s="82"/>
      <c r="GF94" s="82"/>
      <c r="GG94" s="82"/>
      <c r="GH94" s="82"/>
      <c r="GI94" s="191"/>
      <c r="GJ94" s="79"/>
      <c r="GK94" s="82"/>
      <c r="GL94" s="82"/>
      <c r="GM94" s="82"/>
      <c r="GN94" s="82"/>
      <c r="GO94" s="82"/>
      <c r="GP94" s="82"/>
      <c r="GQ94" s="82"/>
      <c r="GR94" s="82"/>
      <c r="GS94" s="191"/>
      <c r="GT94" s="79"/>
      <c r="GU94" s="82"/>
      <c r="GV94" s="82"/>
      <c r="GW94" s="82"/>
      <c r="GX94" s="82"/>
      <c r="GY94" s="82"/>
      <c r="GZ94" s="82"/>
      <c r="HA94" s="82"/>
      <c r="HB94" s="82"/>
      <c r="HC94" s="191"/>
      <c r="HD94" s="79"/>
      <c r="HE94" s="82"/>
      <c r="HF94" s="82"/>
      <c r="HG94" s="82"/>
      <c r="HH94" s="82"/>
      <c r="HI94" s="82"/>
      <c r="HJ94" s="82"/>
      <c r="HK94" s="82"/>
      <c r="HL94" s="82"/>
      <c r="HM94" s="191"/>
      <c r="HN94" s="79"/>
      <c r="HO94" s="82"/>
      <c r="HP94" s="82"/>
      <c r="HQ94" s="82"/>
      <c r="HR94" s="82"/>
      <c r="HS94" s="82"/>
      <c r="HT94" s="82"/>
      <c r="HU94" s="82"/>
      <c r="HV94" s="82"/>
      <c r="HW94" s="191"/>
      <c r="HX94" s="79"/>
      <c r="HY94" s="82"/>
      <c r="HZ94" s="82"/>
      <c r="IA94" s="82"/>
      <c r="IB94" s="82"/>
      <c r="IC94" s="82"/>
      <c r="ID94" s="82"/>
      <c r="IE94" s="82"/>
      <c r="IF94" s="82"/>
      <c r="IG94" s="191"/>
      <c r="IH94" s="79"/>
      <c r="II94" s="82"/>
      <c r="IJ94" s="82"/>
      <c r="IK94" s="82"/>
      <c r="IL94" s="82"/>
      <c r="IM94" s="82"/>
      <c r="IN94" s="82"/>
      <c r="IO94" s="82"/>
      <c r="IP94" s="82"/>
      <c r="IQ94" s="191"/>
      <c r="IR94" s="79"/>
      <c r="IS94" s="82"/>
      <c r="IT94" s="82"/>
      <c r="IU94" s="82"/>
      <c r="IV94" s="82"/>
    </row>
    <row r="95" spans="1:256" s="73" customFormat="1" ht="11.1" customHeight="1">
      <c r="A95" s="190"/>
      <c r="B95" s="6" t="s">
        <v>19</v>
      </c>
      <c r="C95" s="107">
        <v>22867</v>
      </c>
      <c r="D95" s="107">
        <v>22867</v>
      </c>
      <c r="E95" s="193"/>
      <c r="F95" s="107">
        <v>22867</v>
      </c>
      <c r="G95" s="107">
        <v>22867</v>
      </c>
      <c r="H95" s="193"/>
      <c r="I95" s="107">
        <v>22867</v>
      </c>
      <c r="J95" s="107">
        <v>22867</v>
      </c>
      <c r="K95" s="73">
        <f t="shared" si="4"/>
        <v>137202</v>
      </c>
      <c r="R95" s="83"/>
      <c r="S95" s="83"/>
      <c r="T95" s="83"/>
      <c r="U95" s="191"/>
      <c r="V95" s="79"/>
      <c r="W95" s="83"/>
      <c r="X95" s="83"/>
      <c r="Y95" s="83"/>
      <c r="Z95" s="83"/>
      <c r="AA95" s="83"/>
      <c r="AB95" s="83"/>
      <c r="AC95" s="83"/>
      <c r="AD95" s="83"/>
      <c r="AE95" s="191"/>
      <c r="AF95" s="79"/>
      <c r="AG95" s="83"/>
      <c r="AH95" s="83"/>
      <c r="AI95" s="83"/>
      <c r="AJ95" s="83"/>
      <c r="AK95" s="83"/>
      <c r="AL95" s="83"/>
      <c r="AM95" s="83"/>
      <c r="AN95" s="83"/>
      <c r="AO95" s="191"/>
      <c r="AP95" s="79"/>
      <c r="AQ95" s="83"/>
      <c r="AR95" s="83"/>
      <c r="AS95" s="83"/>
      <c r="AT95" s="83"/>
      <c r="AU95" s="83"/>
      <c r="AV95" s="83"/>
      <c r="AW95" s="83"/>
      <c r="AX95" s="83"/>
      <c r="AY95" s="191"/>
      <c r="AZ95" s="79"/>
      <c r="BA95" s="83"/>
      <c r="BB95" s="83"/>
      <c r="BC95" s="83"/>
      <c r="BD95" s="83"/>
      <c r="BE95" s="83"/>
      <c r="BF95" s="83"/>
      <c r="BG95" s="83"/>
      <c r="BH95" s="83"/>
      <c r="BI95" s="191"/>
      <c r="BJ95" s="79"/>
      <c r="BK95" s="83"/>
      <c r="BL95" s="83"/>
      <c r="BM95" s="83"/>
      <c r="BN95" s="83"/>
      <c r="BO95" s="83"/>
      <c r="BP95" s="83"/>
      <c r="BQ95" s="83"/>
      <c r="BR95" s="83"/>
      <c r="BS95" s="191"/>
      <c r="BT95" s="79"/>
      <c r="BU95" s="83"/>
      <c r="BV95" s="83"/>
      <c r="BW95" s="83"/>
      <c r="BX95" s="83"/>
      <c r="BY95" s="83"/>
      <c r="BZ95" s="83"/>
      <c r="CA95" s="83"/>
      <c r="CB95" s="83"/>
      <c r="CC95" s="191"/>
      <c r="CD95" s="79"/>
      <c r="CE95" s="83"/>
      <c r="CF95" s="83"/>
      <c r="CG95" s="83"/>
      <c r="CH95" s="83"/>
      <c r="CI95" s="83"/>
      <c r="CJ95" s="83"/>
      <c r="CK95" s="83"/>
      <c r="CL95" s="83"/>
      <c r="CM95" s="191"/>
      <c r="CN95" s="79"/>
      <c r="CO95" s="83"/>
      <c r="CP95" s="83"/>
      <c r="CQ95" s="83"/>
      <c r="CR95" s="83"/>
      <c r="CS95" s="83"/>
      <c r="CT95" s="83"/>
      <c r="CU95" s="83"/>
      <c r="CV95" s="83"/>
      <c r="CW95" s="191"/>
      <c r="CX95" s="79"/>
      <c r="CY95" s="83"/>
      <c r="CZ95" s="83"/>
      <c r="DA95" s="83"/>
      <c r="DB95" s="83"/>
      <c r="DC95" s="83"/>
      <c r="DD95" s="83"/>
      <c r="DE95" s="83"/>
      <c r="DF95" s="83"/>
      <c r="DG95" s="191"/>
      <c r="DH95" s="79"/>
      <c r="DI95" s="83"/>
      <c r="DJ95" s="83"/>
      <c r="DK95" s="83"/>
      <c r="DL95" s="83"/>
      <c r="DM95" s="83"/>
      <c r="DN95" s="83"/>
      <c r="DO95" s="83"/>
      <c r="DP95" s="83"/>
      <c r="DQ95" s="191"/>
      <c r="DR95" s="79"/>
      <c r="DS95" s="83"/>
      <c r="DT95" s="83"/>
      <c r="DU95" s="83"/>
      <c r="DV95" s="83"/>
      <c r="DW95" s="83"/>
      <c r="DX95" s="83"/>
      <c r="DY95" s="83"/>
      <c r="DZ95" s="83"/>
      <c r="EA95" s="191"/>
      <c r="EB95" s="79"/>
      <c r="EC95" s="83"/>
      <c r="ED95" s="83"/>
      <c r="EE95" s="83"/>
      <c r="EF95" s="83"/>
      <c r="EG95" s="83"/>
      <c r="EH95" s="83"/>
      <c r="EI95" s="83"/>
      <c r="EJ95" s="83"/>
      <c r="EK95" s="191"/>
      <c r="EL95" s="79"/>
      <c r="EM95" s="83"/>
      <c r="EN95" s="83"/>
      <c r="EO95" s="83"/>
      <c r="EP95" s="83"/>
      <c r="EQ95" s="83"/>
      <c r="ER95" s="83"/>
      <c r="ES95" s="83"/>
      <c r="ET95" s="83"/>
      <c r="EU95" s="191"/>
      <c r="EV95" s="79"/>
      <c r="EW95" s="83"/>
      <c r="EX95" s="83"/>
      <c r="EY95" s="83"/>
      <c r="EZ95" s="83"/>
      <c r="FA95" s="83"/>
      <c r="FB95" s="83"/>
      <c r="FC95" s="83"/>
      <c r="FD95" s="83"/>
      <c r="FE95" s="191"/>
      <c r="FF95" s="79"/>
      <c r="FG95" s="83"/>
      <c r="FH95" s="83"/>
      <c r="FI95" s="83"/>
      <c r="FJ95" s="83"/>
      <c r="FK95" s="83"/>
      <c r="FL95" s="83"/>
      <c r="FM95" s="83"/>
      <c r="FN95" s="83"/>
      <c r="FO95" s="191"/>
      <c r="FP95" s="79"/>
      <c r="FQ95" s="83"/>
      <c r="FR95" s="83"/>
      <c r="FS95" s="83"/>
      <c r="FT95" s="83"/>
      <c r="FU95" s="83"/>
      <c r="FV95" s="83"/>
      <c r="FW95" s="83"/>
      <c r="FX95" s="83"/>
      <c r="FY95" s="191"/>
      <c r="FZ95" s="79"/>
      <c r="GA95" s="83"/>
      <c r="GB95" s="83"/>
      <c r="GC95" s="83"/>
      <c r="GD95" s="83"/>
      <c r="GE95" s="83"/>
      <c r="GF95" s="83"/>
      <c r="GG95" s="83"/>
      <c r="GH95" s="83"/>
      <c r="GI95" s="191"/>
      <c r="GJ95" s="79"/>
      <c r="GK95" s="83"/>
      <c r="GL95" s="83"/>
      <c r="GM95" s="83"/>
      <c r="GN95" s="83"/>
      <c r="GO95" s="83"/>
      <c r="GP95" s="83"/>
      <c r="GQ95" s="83"/>
      <c r="GR95" s="83"/>
      <c r="GS95" s="191"/>
      <c r="GT95" s="79"/>
      <c r="GU95" s="83"/>
      <c r="GV95" s="83"/>
      <c r="GW95" s="83"/>
      <c r="GX95" s="83"/>
      <c r="GY95" s="83"/>
      <c r="GZ95" s="83"/>
      <c r="HA95" s="83"/>
      <c r="HB95" s="83"/>
      <c r="HC95" s="191"/>
      <c r="HD95" s="79"/>
      <c r="HE95" s="83"/>
      <c r="HF95" s="83"/>
      <c r="HG95" s="83"/>
      <c r="HH95" s="83"/>
      <c r="HI95" s="83"/>
      <c r="HJ95" s="83"/>
      <c r="HK95" s="83"/>
      <c r="HL95" s="83"/>
      <c r="HM95" s="191"/>
      <c r="HN95" s="79"/>
      <c r="HO95" s="83"/>
      <c r="HP95" s="83"/>
      <c r="HQ95" s="83"/>
      <c r="HR95" s="83"/>
      <c r="HS95" s="83"/>
      <c r="HT95" s="83"/>
      <c r="HU95" s="83"/>
      <c r="HV95" s="83"/>
      <c r="HW95" s="191"/>
      <c r="HX95" s="79"/>
      <c r="HY95" s="83"/>
      <c r="HZ95" s="83"/>
      <c r="IA95" s="83"/>
      <c r="IB95" s="83"/>
      <c r="IC95" s="83"/>
      <c r="ID95" s="83"/>
      <c r="IE95" s="83"/>
      <c r="IF95" s="83"/>
      <c r="IG95" s="191"/>
      <c r="IH95" s="79"/>
      <c r="II95" s="83"/>
      <c r="IJ95" s="83"/>
      <c r="IK95" s="83"/>
      <c r="IL95" s="83"/>
      <c r="IM95" s="83"/>
      <c r="IN95" s="83"/>
      <c r="IO95" s="83"/>
      <c r="IP95" s="83"/>
      <c r="IQ95" s="191"/>
      <c r="IR95" s="79"/>
      <c r="IS95" s="83"/>
      <c r="IT95" s="83"/>
      <c r="IU95" s="83"/>
      <c r="IV95" s="83"/>
    </row>
    <row r="96" spans="1:256" s="73" customFormat="1" ht="11.1" customHeight="1">
      <c r="A96" s="190"/>
      <c r="B96" s="6" t="s">
        <v>20</v>
      </c>
      <c r="C96" s="107">
        <v>2023272</v>
      </c>
      <c r="D96" s="107">
        <v>1947811</v>
      </c>
      <c r="E96" s="194"/>
      <c r="F96" s="107">
        <v>2004293</v>
      </c>
      <c r="G96" s="107">
        <v>2004293</v>
      </c>
      <c r="H96" s="194"/>
      <c r="I96" s="107">
        <v>1947811</v>
      </c>
      <c r="J96" s="107">
        <v>2023272</v>
      </c>
      <c r="K96" s="73">
        <f t="shared" ref="K96" si="5">J96+I96+H96+G96+F96+E96+D96+C96</f>
        <v>11950752</v>
      </c>
      <c r="R96" s="83"/>
      <c r="S96" s="83"/>
      <c r="T96" s="83"/>
      <c r="U96" s="191"/>
      <c r="V96" s="79"/>
      <c r="W96" s="83"/>
      <c r="X96" s="83"/>
      <c r="Y96" s="83"/>
      <c r="Z96" s="83"/>
      <c r="AA96" s="83"/>
      <c r="AB96" s="83"/>
      <c r="AC96" s="83"/>
      <c r="AD96" s="83"/>
      <c r="AE96" s="191"/>
      <c r="AF96" s="79"/>
      <c r="AG96" s="83"/>
      <c r="AH96" s="83"/>
      <c r="AI96" s="83"/>
      <c r="AJ96" s="83"/>
      <c r="AK96" s="83"/>
      <c r="AL96" s="83"/>
      <c r="AM96" s="83"/>
      <c r="AN96" s="83"/>
      <c r="AO96" s="191"/>
      <c r="AP96" s="79"/>
      <c r="AQ96" s="83"/>
      <c r="AR96" s="83"/>
      <c r="AS96" s="83"/>
      <c r="AT96" s="83"/>
      <c r="AU96" s="83"/>
      <c r="AV96" s="83"/>
      <c r="AW96" s="83"/>
      <c r="AX96" s="83"/>
      <c r="AY96" s="191"/>
      <c r="AZ96" s="79"/>
      <c r="BA96" s="83"/>
      <c r="BB96" s="83"/>
      <c r="BC96" s="83"/>
      <c r="BD96" s="83"/>
      <c r="BE96" s="83"/>
      <c r="BF96" s="83"/>
      <c r="BG96" s="83"/>
      <c r="BH96" s="83"/>
      <c r="BI96" s="191"/>
      <c r="BJ96" s="79"/>
      <c r="BK96" s="83"/>
      <c r="BL96" s="83"/>
      <c r="BM96" s="83"/>
      <c r="BN96" s="83"/>
      <c r="BO96" s="83"/>
      <c r="BP96" s="83"/>
      <c r="BQ96" s="83"/>
      <c r="BR96" s="83"/>
      <c r="BS96" s="191"/>
      <c r="BT96" s="79"/>
      <c r="BU96" s="83"/>
      <c r="BV96" s="83"/>
      <c r="BW96" s="83"/>
      <c r="BX96" s="83"/>
      <c r="BY96" s="83"/>
      <c r="BZ96" s="83"/>
      <c r="CA96" s="83"/>
      <c r="CB96" s="83"/>
      <c r="CC96" s="191"/>
      <c r="CD96" s="79"/>
      <c r="CE96" s="83"/>
      <c r="CF96" s="83"/>
      <c r="CG96" s="83"/>
      <c r="CH96" s="83"/>
      <c r="CI96" s="83"/>
      <c r="CJ96" s="83"/>
      <c r="CK96" s="83"/>
      <c r="CL96" s="83"/>
      <c r="CM96" s="191"/>
      <c r="CN96" s="79"/>
      <c r="CO96" s="83"/>
      <c r="CP96" s="83"/>
      <c r="CQ96" s="83"/>
      <c r="CR96" s="83"/>
      <c r="CS96" s="83"/>
      <c r="CT96" s="83"/>
      <c r="CU96" s="83"/>
      <c r="CV96" s="83"/>
      <c r="CW96" s="191"/>
      <c r="CX96" s="79"/>
      <c r="CY96" s="83"/>
      <c r="CZ96" s="83"/>
      <c r="DA96" s="83"/>
      <c r="DB96" s="83"/>
      <c r="DC96" s="83"/>
      <c r="DD96" s="83"/>
      <c r="DE96" s="83"/>
      <c r="DF96" s="83"/>
      <c r="DG96" s="191"/>
      <c r="DH96" s="79"/>
      <c r="DI96" s="83"/>
      <c r="DJ96" s="83"/>
      <c r="DK96" s="83"/>
      <c r="DL96" s="83"/>
      <c r="DM96" s="83"/>
      <c r="DN96" s="83"/>
      <c r="DO96" s="83"/>
      <c r="DP96" s="83"/>
      <c r="DQ96" s="191"/>
      <c r="DR96" s="79"/>
      <c r="DS96" s="83"/>
      <c r="DT96" s="83"/>
      <c r="DU96" s="83"/>
      <c r="DV96" s="83"/>
      <c r="DW96" s="83"/>
      <c r="DX96" s="83"/>
      <c r="DY96" s="83"/>
      <c r="DZ96" s="83"/>
      <c r="EA96" s="191"/>
      <c r="EB96" s="79"/>
      <c r="EC96" s="83"/>
      <c r="ED96" s="83"/>
      <c r="EE96" s="83"/>
      <c r="EF96" s="83"/>
      <c r="EG96" s="83"/>
      <c r="EH96" s="83"/>
      <c r="EI96" s="83"/>
      <c r="EJ96" s="83"/>
      <c r="EK96" s="191"/>
      <c r="EL96" s="79"/>
      <c r="EM96" s="83"/>
      <c r="EN96" s="83"/>
      <c r="EO96" s="83"/>
      <c r="EP96" s="83"/>
      <c r="EQ96" s="83"/>
      <c r="ER96" s="83"/>
      <c r="ES96" s="83"/>
      <c r="ET96" s="83"/>
      <c r="EU96" s="191"/>
      <c r="EV96" s="79"/>
      <c r="EW96" s="83"/>
      <c r="EX96" s="83"/>
      <c r="EY96" s="83"/>
      <c r="EZ96" s="83"/>
      <c r="FA96" s="83"/>
      <c r="FB96" s="83"/>
      <c r="FC96" s="83"/>
      <c r="FD96" s="83"/>
      <c r="FE96" s="191"/>
      <c r="FF96" s="79"/>
      <c r="FG96" s="83"/>
      <c r="FH96" s="83"/>
      <c r="FI96" s="83"/>
      <c r="FJ96" s="83"/>
      <c r="FK96" s="83"/>
      <c r="FL96" s="83"/>
      <c r="FM96" s="83"/>
      <c r="FN96" s="83"/>
      <c r="FO96" s="191"/>
      <c r="FP96" s="79"/>
      <c r="FQ96" s="83"/>
      <c r="FR96" s="83"/>
      <c r="FS96" s="83"/>
      <c r="FT96" s="83"/>
      <c r="FU96" s="83"/>
      <c r="FV96" s="83"/>
      <c r="FW96" s="83"/>
      <c r="FX96" s="83"/>
      <c r="FY96" s="191"/>
      <c r="FZ96" s="79"/>
      <c r="GA96" s="83"/>
      <c r="GB96" s="83"/>
      <c r="GC96" s="83"/>
      <c r="GD96" s="83"/>
      <c r="GE96" s="83"/>
      <c r="GF96" s="83"/>
      <c r="GG96" s="83"/>
      <c r="GH96" s="83"/>
      <c r="GI96" s="191"/>
      <c r="GJ96" s="79"/>
      <c r="GK96" s="83"/>
      <c r="GL96" s="83"/>
      <c r="GM96" s="83"/>
      <c r="GN96" s="83"/>
      <c r="GO96" s="83"/>
      <c r="GP96" s="83"/>
      <c r="GQ96" s="83"/>
      <c r="GR96" s="83"/>
      <c r="GS96" s="191"/>
      <c r="GT96" s="79"/>
      <c r="GU96" s="83"/>
      <c r="GV96" s="83"/>
      <c r="GW96" s="83"/>
      <c r="GX96" s="83"/>
      <c r="GY96" s="83"/>
      <c r="GZ96" s="83"/>
      <c r="HA96" s="83"/>
      <c r="HB96" s="83"/>
      <c r="HC96" s="191"/>
      <c r="HD96" s="79"/>
      <c r="HE96" s="83"/>
      <c r="HF96" s="83"/>
      <c r="HG96" s="83"/>
      <c r="HH96" s="83"/>
      <c r="HI96" s="83"/>
      <c r="HJ96" s="83"/>
      <c r="HK96" s="83"/>
      <c r="HL96" s="83"/>
      <c r="HM96" s="191"/>
      <c r="HN96" s="79"/>
      <c r="HO96" s="83"/>
      <c r="HP96" s="83"/>
      <c r="HQ96" s="83"/>
      <c r="HR96" s="83"/>
      <c r="HS96" s="83"/>
      <c r="HT96" s="83"/>
      <c r="HU96" s="83"/>
      <c r="HV96" s="83"/>
      <c r="HW96" s="191"/>
      <c r="HX96" s="79"/>
      <c r="HY96" s="83"/>
      <c r="HZ96" s="83"/>
      <c r="IA96" s="83"/>
      <c r="IB96" s="83"/>
      <c r="IC96" s="83"/>
      <c r="ID96" s="83"/>
      <c r="IE96" s="83"/>
      <c r="IF96" s="83"/>
      <c r="IG96" s="191"/>
      <c r="IH96" s="79"/>
      <c r="II96" s="83"/>
      <c r="IJ96" s="83"/>
      <c r="IK96" s="83"/>
      <c r="IL96" s="83"/>
      <c r="IM96" s="83"/>
      <c r="IN96" s="83"/>
      <c r="IO96" s="83"/>
      <c r="IP96" s="83"/>
      <c r="IQ96" s="191"/>
      <c r="IR96" s="79"/>
      <c r="IS96" s="83"/>
      <c r="IT96" s="83"/>
      <c r="IU96" s="83"/>
      <c r="IV96" s="83"/>
    </row>
    <row r="97" spans="3:8" s="2" customFormat="1" ht="17.100000000000001" customHeight="1"/>
    <row r="98" spans="3:8" s="2" customFormat="1" ht="17.100000000000001" customHeight="1">
      <c r="C98" s="120"/>
      <c r="D98" s="137" t="s">
        <v>114</v>
      </c>
      <c r="E98" s="119"/>
      <c r="F98" s="137" t="s">
        <v>135</v>
      </c>
      <c r="G98" s="176"/>
      <c r="H98" s="136"/>
    </row>
    <row r="99" spans="3:8" s="75" customFormat="1" ht="25.5" customHeight="1"/>
    <row r="100" spans="3:8" s="75" customFormat="1" ht="12.75" customHeight="1"/>
    <row r="101" spans="3:8" s="75" customFormat="1" ht="12.75" customHeight="1"/>
    <row r="102" spans="3:8" s="75" customFormat="1" ht="14.25" customHeight="1"/>
    <row r="103" spans="3:8" s="75" customFormat="1" ht="26.1" customHeight="1"/>
    <row r="104" spans="3:8" s="75" customFormat="1" ht="26.1" customHeight="1"/>
    <row r="105" spans="3:8" s="75" customFormat="1" ht="26.1" customHeight="1"/>
    <row r="106" spans="3:8" s="75" customFormat="1" ht="26.1" customHeight="1"/>
    <row r="107" spans="3:8" s="75" customFormat="1" ht="26.1" customHeight="1"/>
    <row r="108" spans="3:8" s="75" customFormat="1" ht="26.1" customHeight="1"/>
    <row r="109" spans="3:8" s="75" customFormat="1" ht="26.1" customHeight="1"/>
    <row r="110" spans="3:8" s="75" customFormat="1" ht="26.1" customHeight="1"/>
    <row r="111" spans="3:8" s="75" customFormat="1" ht="26.1" customHeight="1"/>
    <row r="112" spans="3:8" s="75" customFormat="1" ht="26.1" customHeight="1"/>
    <row r="113" s="75" customFormat="1" ht="26.1" customHeight="1"/>
    <row r="114" s="75" customFormat="1" ht="26.1" customHeight="1"/>
    <row r="115" s="75" customFormat="1" ht="26.1" customHeight="1"/>
  </sheetData>
  <mergeCells count="134">
    <mergeCell ref="GI83:GI88"/>
    <mergeCell ref="GI89:GI96"/>
    <mergeCell ref="GS83:GS88"/>
    <mergeCell ref="GS89:GS96"/>
    <mergeCell ref="HC83:HC88"/>
    <mergeCell ref="HC89:HC96"/>
    <mergeCell ref="IQ83:IQ88"/>
    <mergeCell ref="IQ89:IQ96"/>
    <mergeCell ref="HM83:HM88"/>
    <mergeCell ref="HM89:HM96"/>
    <mergeCell ref="HW83:HW88"/>
    <mergeCell ref="HW89:HW96"/>
    <mergeCell ref="IG83:IG88"/>
    <mergeCell ref="IG89:IG96"/>
    <mergeCell ref="EK83:EK88"/>
    <mergeCell ref="EK89:EK96"/>
    <mergeCell ref="EU83:EU88"/>
    <mergeCell ref="EU89:EU96"/>
    <mergeCell ref="FE83:FE88"/>
    <mergeCell ref="FE89:FE96"/>
    <mergeCell ref="FO83:FO88"/>
    <mergeCell ref="FO89:FO96"/>
    <mergeCell ref="FY83:FY88"/>
    <mergeCell ref="FY89:FY96"/>
    <mergeCell ref="CM83:CM88"/>
    <mergeCell ref="CM89:CM96"/>
    <mergeCell ref="CW83:CW88"/>
    <mergeCell ref="CW89:CW96"/>
    <mergeCell ref="DG83:DG88"/>
    <mergeCell ref="DG89:DG96"/>
    <mergeCell ref="DQ83:DQ88"/>
    <mergeCell ref="DQ89:DQ96"/>
    <mergeCell ref="EA83:EA88"/>
    <mergeCell ref="EA89:EA96"/>
    <mergeCell ref="AO83:AO88"/>
    <mergeCell ref="AO89:AO96"/>
    <mergeCell ref="AY83:AY88"/>
    <mergeCell ref="AY89:AY96"/>
    <mergeCell ref="BI83:BI88"/>
    <mergeCell ref="BI89:BI96"/>
    <mergeCell ref="BS83:BS88"/>
    <mergeCell ref="BS89:BS96"/>
    <mergeCell ref="CC83:CC88"/>
    <mergeCell ref="CC89:CC96"/>
    <mergeCell ref="A71:A76"/>
    <mergeCell ref="A77:A82"/>
    <mergeCell ref="A83:A88"/>
    <mergeCell ref="A89:A96"/>
    <mergeCell ref="U89:U96"/>
    <mergeCell ref="AE83:AE88"/>
    <mergeCell ref="AE89:AE96"/>
    <mergeCell ref="H78:H82"/>
    <mergeCell ref="I78:I82"/>
    <mergeCell ref="D78:D82"/>
    <mergeCell ref="E78:E82"/>
    <mergeCell ref="E92:E96"/>
    <mergeCell ref="H92:H96"/>
    <mergeCell ref="E72:E7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1:J1"/>
    <mergeCell ref="C2:F2"/>
    <mergeCell ref="G2:J2"/>
    <mergeCell ref="A3:A10"/>
    <mergeCell ref="A11:A16"/>
    <mergeCell ref="D6:D10"/>
    <mergeCell ref="E6:E10"/>
    <mergeCell ref="H6:H10"/>
    <mergeCell ref="I6:I10"/>
    <mergeCell ref="H12:H16"/>
    <mergeCell ref="I12:I16"/>
    <mergeCell ref="J12:J16"/>
    <mergeCell ref="G30:G34"/>
    <mergeCell ref="H30:H34"/>
    <mergeCell ref="I30:I34"/>
    <mergeCell ref="J30:J34"/>
    <mergeCell ref="H36:H40"/>
    <mergeCell ref="I36:I40"/>
    <mergeCell ref="J36:J40"/>
    <mergeCell ref="H18:H22"/>
    <mergeCell ref="I18:I22"/>
    <mergeCell ref="J18:J22"/>
    <mergeCell ref="H24:H28"/>
    <mergeCell ref="I24:I28"/>
    <mergeCell ref="J24:J28"/>
    <mergeCell ref="H54:H58"/>
    <mergeCell ref="I54:I58"/>
    <mergeCell ref="H60:H64"/>
    <mergeCell ref="I60:I64"/>
    <mergeCell ref="J60:J64"/>
    <mergeCell ref="H42:H46"/>
    <mergeCell ref="I42:I46"/>
    <mergeCell ref="J42:J46"/>
    <mergeCell ref="H48:H52"/>
    <mergeCell ref="I48:I52"/>
    <mergeCell ref="J48:J52"/>
    <mergeCell ref="D66:D70"/>
    <mergeCell ref="E66:E70"/>
    <mergeCell ref="D60:D64"/>
    <mergeCell ref="E60:E64"/>
    <mergeCell ref="H66:H70"/>
    <mergeCell ref="I66:I70"/>
    <mergeCell ref="J66:J70"/>
    <mergeCell ref="H72:H76"/>
    <mergeCell ref="I72:I76"/>
    <mergeCell ref="C42:C46"/>
    <mergeCell ref="D42:D46"/>
    <mergeCell ref="E42:E46"/>
    <mergeCell ref="C36:C40"/>
    <mergeCell ref="D36:D40"/>
    <mergeCell ref="E36:E40"/>
    <mergeCell ref="F60:F64"/>
    <mergeCell ref="D54:D58"/>
    <mergeCell ref="E54:E58"/>
    <mergeCell ref="D48:D52"/>
    <mergeCell ref="E48:E52"/>
    <mergeCell ref="C18:C22"/>
    <mergeCell ref="D18:D22"/>
    <mergeCell ref="E18:E22"/>
    <mergeCell ref="D12:D16"/>
    <mergeCell ref="E12:E16"/>
    <mergeCell ref="C30:C34"/>
    <mergeCell ref="D30:D34"/>
    <mergeCell ref="E30:E34"/>
    <mergeCell ref="C24:C28"/>
    <mergeCell ref="D24:D28"/>
    <mergeCell ref="E24:E28"/>
  </mergeCells>
  <phoneticPr fontId="22" type="noConversion"/>
  <pageMargins left="0.39305555555555599" right="0.39305555555555599" top="0" bottom="0" header="7.7777777777777807E-2" footer="7.7777777777777807E-2"/>
  <pageSetup paperSize="9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X62"/>
  <sheetViews>
    <sheetView workbookViewId="0">
      <selection activeCell="N35" sqref="N35"/>
    </sheetView>
  </sheetViews>
  <sheetFormatPr defaultColWidth="14" defaultRowHeight="13.5"/>
  <cols>
    <col min="1" max="10" width="9.625" style="17" customWidth="1"/>
    <col min="11" max="11" width="14" style="2" hidden="1" customWidth="1"/>
    <col min="12" max="12" width="15" style="2" customWidth="1"/>
    <col min="13" max="16" width="14" style="2"/>
    <col min="17" max="256" width="14" style="3"/>
    <col min="257" max="257" width="8.25" style="3" customWidth="1"/>
    <col min="258" max="258" width="14" style="3"/>
    <col min="259" max="259" width="14.625" style="3" customWidth="1"/>
    <col min="260" max="267" width="14" style="3" customWidth="1"/>
    <col min="268" max="268" width="15" style="3" customWidth="1"/>
    <col min="269" max="512" width="14" style="3"/>
    <col min="513" max="513" width="8.25" style="3" customWidth="1"/>
    <col min="514" max="514" width="14" style="3"/>
    <col min="515" max="515" width="14.625" style="3" customWidth="1"/>
    <col min="516" max="523" width="14" style="3" customWidth="1"/>
    <col min="524" max="524" width="15" style="3" customWidth="1"/>
    <col min="525" max="768" width="14" style="3"/>
    <col min="769" max="769" width="8.25" style="3" customWidth="1"/>
    <col min="770" max="770" width="14" style="3"/>
    <col min="771" max="771" width="14.625" style="3" customWidth="1"/>
    <col min="772" max="779" width="14" style="3" customWidth="1"/>
    <col min="780" max="780" width="15" style="3" customWidth="1"/>
    <col min="781" max="1024" width="14" style="3"/>
    <col min="1025" max="1025" width="8.25" style="3" customWidth="1"/>
    <col min="1026" max="1026" width="14" style="3"/>
    <col min="1027" max="1027" width="14.625" style="3" customWidth="1"/>
    <col min="1028" max="1035" width="14" style="3" customWidth="1"/>
    <col min="1036" max="1036" width="15" style="3" customWidth="1"/>
    <col min="1037" max="1280" width="14" style="3"/>
    <col min="1281" max="1281" width="8.25" style="3" customWidth="1"/>
    <col min="1282" max="1282" width="14" style="3"/>
    <col min="1283" max="1283" width="14.625" style="3" customWidth="1"/>
    <col min="1284" max="1291" width="14" style="3" customWidth="1"/>
    <col min="1292" max="1292" width="15" style="3" customWidth="1"/>
    <col min="1293" max="1536" width="14" style="3"/>
    <col min="1537" max="1537" width="8.25" style="3" customWidth="1"/>
    <col min="1538" max="1538" width="14" style="3"/>
    <col min="1539" max="1539" width="14.625" style="3" customWidth="1"/>
    <col min="1540" max="1547" width="14" style="3" customWidth="1"/>
    <col min="1548" max="1548" width="15" style="3" customWidth="1"/>
    <col min="1549" max="1792" width="14" style="3"/>
    <col min="1793" max="1793" width="8.25" style="3" customWidth="1"/>
    <col min="1794" max="1794" width="14" style="3"/>
    <col min="1795" max="1795" width="14.625" style="3" customWidth="1"/>
    <col min="1796" max="1803" width="14" style="3" customWidth="1"/>
    <col min="1804" max="1804" width="15" style="3" customWidth="1"/>
    <col min="1805" max="2048" width="14" style="3"/>
    <col min="2049" max="2049" width="8.25" style="3" customWidth="1"/>
    <col min="2050" max="2050" width="14" style="3"/>
    <col min="2051" max="2051" width="14.625" style="3" customWidth="1"/>
    <col min="2052" max="2059" width="14" style="3" customWidth="1"/>
    <col min="2060" max="2060" width="15" style="3" customWidth="1"/>
    <col min="2061" max="2304" width="14" style="3"/>
    <col min="2305" max="2305" width="8.25" style="3" customWidth="1"/>
    <col min="2306" max="2306" width="14" style="3"/>
    <col min="2307" max="2307" width="14.625" style="3" customWidth="1"/>
    <col min="2308" max="2315" width="14" style="3" customWidth="1"/>
    <col min="2316" max="2316" width="15" style="3" customWidth="1"/>
    <col min="2317" max="2560" width="14" style="3"/>
    <col min="2561" max="2561" width="8.25" style="3" customWidth="1"/>
    <col min="2562" max="2562" width="14" style="3"/>
    <col min="2563" max="2563" width="14.625" style="3" customWidth="1"/>
    <col min="2564" max="2571" width="14" style="3" customWidth="1"/>
    <col min="2572" max="2572" width="15" style="3" customWidth="1"/>
    <col min="2573" max="2816" width="14" style="3"/>
    <col min="2817" max="2817" width="8.25" style="3" customWidth="1"/>
    <col min="2818" max="2818" width="14" style="3"/>
    <col min="2819" max="2819" width="14.625" style="3" customWidth="1"/>
    <col min="2820" max="2827" width="14" style="3" customWidth="1"/>
    <col min="2828" max="2828" width="15" style="3" customWidth="1"/>
    <col min="2829" max="3072" width="14" style="3"/>
    <col min="3073" max="3073" width="8.25" style="3" customWidth="1"/>
    <col min="3074" max="3074" width="14" style="3"/>
    <col min="3075" max="3075" width="14.625" style="3" customWidth="1"/>
    <col min="3076" max="3083" width="14" style="3" customWidth="1"/>
    <col min="3084" max="3084" width="15" style="3" customWidth="1"/>
    <col min="3085" max="3328" width="14" style="3"/>
    <col min="3329" max="3329" width="8.25" style="3" customWidth="1"/>
    <col min="3330" max="3330" width="14" style="3"/>
    <col min="3331" max="3331" width="14.625" style="3" customWidth="1"/>
    <col min="3332" max="3339" width="14" style="3" customWidth="1"/>
    <col min="3340" max="3340" width="15" style="3" customWidth="1"/>
    <col min="3341" max="3584" width="14" style="3"/>
    <col min="3585" max="3585" width="8.25" style="3" customWidth="1"/>
    <col min="3586" max="3586" width="14" style="3"/>
    <col min="3587" max="3587" width="14.625" style="3" customWidth="1"/>
    <col min="3588" max="3595" width="14" style="3" customWidth="1"/>
    <col min="3596" max="3596" width="15" style="3" customWidth="1"/>
    <col min="3597" max="3840" width="14" style="3"/>
    <col min="3841" max="3841" width="8.25" style="3" customWidth="1"/>
    <col min="3842" max="3842" width="14" style="3"/>
    <col min="3843" max="3843" width="14.625" style="3" customWidth="1"/>
    <col min="3844" max="3851" width="14" style="3" customWidth="1"/>
    <col min="3852" max="3852" width="15" style="3" customWidth="1"/>
    <col min="3853" max="4096" width="14" style="3"/>
    <col min="4097" max="4097" width="8.25" style="3" customWidth="1"/>
    <col min="4098" max="4098" width="14" style="3"/>
    <col min="4099" max="4099" width="14.625" style="3" customWidth="1"/>
    <col min="4100" max="4107" width="14" style="3" customWidth="1"/>
    <col min="4108" max="4108" width="15" style="3" customWidth="1"/>
    <col min="4109" max="4352" width="14" style="3"/>
    <col min="4353" max="4353" width="8.25" style="3" customWidth="1"/>
    <col min="4354" max="4354" width="14" style="3"/>
    <col min="4355" max="4355" width="14.625" style="3" customWidth="1"/>
    <col min="4356" max="4363" width="14" style="3" customWidth="1"/>
    <col min="4364" max="4364" width="15" style="3" customWidth="1"/>
    <col min="4365" max="4608" width="14" style="3"/>
    <col min="4609" max="4609" width="8.25" style="3" customWidth="1"/>
    <col min="4610" max="4610" width="14" style="3"/>
    <col min="4611" max="4611" width="14.625" style="3" customWidth="1"/>
    <col min="4612" max="4619" width="14" style="3" customWidth="1"/>
    <col min="4620" max="4620" width="15" style="3" customWidth="1"/>
    <col min="4621" max="4864" width="14" style="3"/>
    <col min="4865" max="4865" width="8.25" style="3" customWidth="1"/>
    <col min="4866" max="4866" width="14" style="3"/>
    <col min="4867" max="4867" width="14.625" style="3" customWidth="1"/>
    <col min="4868" max="4875" width="14" style="3" customWidth="1"/>
    <col min="4876" max="4876" width="15" style="3" customWidth="1"/>
    <col min="4877" max="5120" width="14" style="3"/>
    <col min="5121" max="5121" width="8.25" style="3" customWidth="1"/>
    <col min="5122" max="5122" width="14" style="3"/>
    <col min="5123" max="5123" width="14.625" style="3" customWidth="1"/>
    <col min="5124" max="5131" width="14" style="3" customWidth="1"/>
    <col min="5132" max="5132" width="15" style="3" customWidth="1"/>
    <col min="5133" max="5376" width="14" style="3"/>
    <col min="5377" max="5377" width="8.25" style="3" customWidth="1"/>
    <col min="5378" max="5378" width="14" style="3"/>
    <col min="5379" max="5379" width="14.625" style="3" customWidth="1"/>
    <col min="5380" max="5387" width="14" style="3" customWidth="1"/>
    <col min="5388" max="5388" width="15" style="3" customWidth="1"/>
    <col min="5389" max="5632" width="14" style="3"/>
    <col min="5633" max="5633" width="8.25" style="3" customWidth="1"/>
    <col min="5634" max="5634" width="14" style="3"/>
    <col min="5635" max="5635" width="14.625" style="3" customWidth="1"/>
    <col min="5636" max="5643" width="14" style="3" customWidth="1"/>
    <col min="5644" max="5644" width="15" style="3" customWidth="1"/>
    <col min="5645" max="5888" width="14" style="3"/>
    <col min="5889" max="5889" width="8.25" style="3" customWidth="1"/>
    <col min="5890" max="5890" width="14" style="3"/>
    <col min="5891" max="5891" width="14.625" style="3" customWidth="1"/>
    <col min="5892" max="5899" width="14" style="3" customWidth="1"/>
    <col min="5900" max="5900" width="15" style="3" customWidth="1"/>
    <col min="5901" max="6144" width="14" style="3"/>
    <col min="6145" max="6145" width="8.25" style="3" customWidth="1"/>
    <col min="6146" max="6146" width="14" style="3"/>
    <col min="6147" max="6147" width="14.625" style="3" customWidth="1"/>
    <col min="6148" max="6155" width="14" style="3" customWidth="1"/>
    <col min="6156" max="6156" width="15" style="3" customWidth="1"/>
    <col min="6157" max="6400" width="14" style="3"/>
    <col min="6401" max="6401" width="8.25" style="3" customWidth="1"/>
    <col min="6402" max="6402" width="14" style="3"/>
    <col min="6403" max="6403" width="14.625" style="3" customWidth="1"/>
    <col min="6404" max="6411" width="14" style="3" customWidth="1"/>
    <col min="6412" max="6412" width="15" style="3" customWidth="1"/>
    <col min="6413" max="6656" width="14" style="3"/>
    <col min="6657" max="6657" width="8.25" style="3" customWidth="1"/>
    <col min="6658" max="6658" width="14" style="3"/>
    <col min="6659" max="6659" width="14.625" style="3" customWidth="1"/>
    <col min="6660" max="6667" width="14" style="3" customWidth="1"/>
    <col min="6668" max="6668" width="15" style="3" customWidth="1"/>
    <col min="6669" max="6912" width="14" style="3"/>
    <col min="6913" max="6913" width="8.25" style="3" customWidth="1"/>
    <col min="6914" max="6914" width="14" style="3"/>
    <col min="6915" max="6915" width="14.625" style="3" customWidth="1"/>
    <col min="6916" max="6923" width="14" style="3" customWidth="1"/>
    <col min="6924" max="6924" width="15" style="3" customWidth="1"/>
    <col min="6925" max="7168" width="14" style="3"/>
    <col min="7169" max="7169" width="8.25" style="3" customWidth="1"/>
    <col min="7170" max="7170" width="14" style="3"/>
    <col min="7171" max="7171" width="14.625" style="3" customWidth="1"/>
    <col min="7172" max="7179" width="14" style="3" customWidth="1"/>
    <col min="7180" max="7180" width="15" style="3" customWidth="1"/>
    <col min="7181" max="7424" width="14" style="3"/>
    <col min="7425" max="7425" width="8.25" style="3" customWidth="1"/>
    <col min="7426" max="7426" width="14" style="3"/>
    <col min="7427" max="7427" width="14.625" style="3" customWidth="1"/>
    <col min="7428" max="7435" width="14" style="3" customWidth="1"/>
    <col min="7436" max="7436" width="15" style="3" customWidth="1"/>
    <col min="7437" max="7680" width="14" style="3"/>
    <col min="7681" max="7681" width="8.25" style="3" customWidth="1"/>
    <col min="7682" max="7682" width="14" style="3"/>
    <col min="7683" max="7683" width="14.625" style="3" customWidth="1"/>
    <col min="7684" max="7691" width="14" style="3" customWidth="1"/>
    <col min="7692" max="7692" width="15" style="3" customWidth="1"/>
    <col min="7693" max="7936" width="14" style="3"/>
    <col min="7937" max="7937" width="8.25" style="3" customWidth="1"/>
    <col min="7938" max="7938" width="14" style="3"/>
    <col min="7939" max="7939" width="14.625" style="3" customWidth="1"/>
    <col min="7940" max="7947" width="14" style="3" customWidth="1"/>
    <col min="7948" max="7948" width="15" style="3" customWidth="1"/>
    <col min="7949" max="8192" width="14" style="3"/>
    <col min="8193" max="8193" width="8.25" style="3" customWidth="1"/>
    <col min="8194" max="8194" width="14" style="3"/>
    <col min="8195" max="8195" width="14.625" style="3" customWidth="1"/>
    <col min="8196" max="8203" width="14" style="3" customWidth="1"/>
    <col min="8204" max="8204" width="15" style="3" customWidth="1"/>
    <col min="8205" max="8448" width="14" style="3"/>
    <col min="8449" max="8449" width="8.25" style="3" customWidth="1"/>
    <col min="8450" max="8450" width="14" style="3"/>
    <col min="8451" max="8451" width="14.625" style="3" customWidth="1"/>
    <col min="8452" max="8459" width="14" style="3" customWidth="1"/>
    <col min="8460" max="8460" width="15" style="3" customWidth="1"/>
    <col min="8461" max="8704" width="14" style="3"/>
    <col min="8705" max="8705" width="8.25" style="3" customWidth="1"/>
    <col min="8706" max="8706" width="14" style="3"/>
    <col min="8707" max="8707" width="14.625" style="3" customWidth="1"/>
    <col min="8708" max="8715" width="14" style="3" customWidth="1"/>
    <col min="8716" max="8716" width="15" style="3" customWidth="1"/>
    <col min="8717" max="8960" width="14" style="3"/>
    <col min="8961" max="8961" width="8.25" style="3" customWidth="1"/>
    <col min="8962" max="8962" width="14" style="3"/>
    <col min="8963" max="8963" width="14.625" style="3" customWidth="1"/>
    <col min="8964" max="8971" width="14" style="3" customWidth="1"/>
    <col min="8972" max="8972" width="15" style="3" customWidth="1"/>
    <col min="8973" max="9216" width="14" style="3"/>
    <col min="9217" max="9217" width="8.25" style="3" customWidth="1"/>
    <col min="9218" max="9218" width="14" style="3"/>
    <col min="9219" max="9219" width="14.625" style="3" customWidth="1"/>
    <col min="9220" max="9227" width="14" style="3" customWidth="1"/>
    <col min="9228" max="9228" width="15" style="3" customWidth="1"/>
    <col min="9229" max="9472" width="14" style="3"/>
    <col min="9473" max="9473" width="8.25" style="3" customWidth="1"/>
    <col min="9474" max="9474" width="14" style="3"/>
    <col min="9475" max="9475" width="14.625" style="3" customWidth="1"/>
    <col min="9476" max="9483" width="14" style="3" customWidth="1"/>
    <col min="9484" max="9484" width="15" style="3" customWidth="1"/>
    <col min="9485" max="9728" width="14" style="3"/>
    <col min="9729" max="9729" width="8.25" style="3" customWidth="1"/>
    <col min="9730" max="9730" width="14" style="3"/>
    <col min="9731" max="9731" width="14.625" style="3" customWidth="1"/>
    <col min="9732" max="9739" width="14" style="3" customWidth="1"/>
    <col min="9740" max="9740" width="15" style="3" customWidth="1"/>
    <col min="9741" max="9984" width="14" style="3"/>
    <col min="9985" max="9985" width="8.25" style="3" customWidth="1"/>
    <col min="9986" max="9986" width="14" style="3"/>
    <col min="9987" max="9987" width="14.625" style="3" customWidth="1"/>
    <col min="9988" max="9995" width="14" style="3" customWidth="1"/>
    <col min="9996" max="9996" width="15" style="3" customWidth="1"/>
    <col min="9997" max="10240" width="14" style="3"/>
    <col min="10241" max="10241" width="8.25" style="3" customWidth="1"/>
    <col min="10242" max="10242" width="14" style="3"/>
    <col min="10243" max="10243" width="14.625" style="3" customWidth="1"/>
    <col min="10244" max="10251" width="14" style="3" customWidth="1"/>
    <col min="10252" max="10252" width="15" style="3" customWidth="1"/>
    <col min="10253" max="10496" width="14" style="3"/>
    <col min="10497" max="10497" width="8.25" style="3" customWidth="1"/>
    <col min="10498" max="10498" width="14" style="3"/>
    <col min="10499" max="10499" width="14.625" style="3" customWidth="1"/>
    <col min="10500" max="10507" width="14" style="3" customWidth="1"/>
    <col min="10508" max="10508" width="15" style="3" customWidth="1"/>
    <col min="10509" max="10752" width="14" style="3"/>
    <col min="10753" max="10753" width="8.25" style="3" customWidth="1"/>
    <col min="10754" max="10754" width="14" style="3"/>
    <col min="10755" max="10755" width="14.625" style="3" customWidth="1"/>
    <col min="10756" max="10763" width="14" style="3" customWidth="1"/>
    <col min="10764" max="10764" width="15" style="3" customWidth="1"/>
    <col min="10765" max="11008" width="14" style="3"/>
    <col min="11009" max="11009" width="8.25" style="3" customWidth="1"/>
    <col min="11010" max="11010" width="14" style="3"/>
    <col min="11011" max="11011" width="14.625" style="3" customWidth="1"/>
    <col min="11012" max="11019" width="14" style="3" customWidth="1"/>
    <col min="11020" max="11020" width="15" style="3" customWidth="1"/>
    <col min="11021" max="11264" width="14" style="3"/>
    <col min="11265" max="11265" width="8.25" style="3" customWidth="1"/>
    <col min="11266" max="11266" width="14" style="3"/>
    <col min="11267" max="11267" width="14.625" style="3" customWidth="1"/>
    <col min="11268" max="11275" width="14" style="3" customWidth="1"/>
    <col min="11276" max="11276" width="15" style="3" customWidth="1"/>
    <col min="11277" max="11520" width="14" style="3"/>
    <col min="11521" max="11521" width="8.25" style="3" customWidth="1"/>
    <col min="11522" max="11522" width="14" style="3"/>
    <col min="11523" max="11523" width="14.625" style="3" customWidth="1"/>
    <col min="11524" max="11531" width="14" style="3" customWidth="1"/>
    <col min="11532" max="11532" width="15" style="3" customWidth="1"/>
    <col min="11533" max="11776" width="14" style="3"/>
    <col min="11777" max="11777" width="8.25" style="3" customWidth="1"/>
    <col min="11778" max="11778" width="14" style="3"/>
    <col min="11779" max="11779" width="14.625" style="3" customWidth="1"/>
    <col min="11780" max="11787" width="14" style="3" customWidth="1"/>
    <col min="11788" max="11788" width="15" style="3" customWidth="1"/>
    <col min="11789" max="12032" width="14" style="3"/>
    <col min="12033" max="12033" width="8.25" style="3" customWidth="1"/>
    <col min="12034" max="12034" width="14" style="3"/>
    <col min="12035" max="12035" width="14.625" style="3" customWidth="1"/>
    <col min="12036" max="12043" width="14" style="3" customWidth="1"/>
    <col min="12044" max="12044" width="15" style="3" customWidth="1"/>
    <col min="12045" max="12288" width="14" style="3"/>
    <col min="12289" max="12289" width="8.25" style="3" customWidth="1"/>
    <col min="12290" max="12290" width="14" style="3"/>
    <col min="12291" max="12291" width="14.625" style="3" customWidth="1"/>
    <col min="12292" max="12299" width="14" style="3" customWidth="1"/>
    <col min="12300" max="12300" width="15" style="3" customWidth="1"/>
    <col min="12301" max="12544" width="14" style="3"/>
    <col min="12545" max="12545" width="8.25" style="3" customWidth="1"/>
    <col min="12546" max="12546" width="14" style="3"/>
    <col min="12547" max="12547" width="14.625" style="3" customWidth="1"/>
    <col min="12548" max="12555" width="14" style="3" customWidth="1"/>
    <col min="12556" max="12556" width="15" style="3" customWidth="1"/>
    <col min="12557" max="12800" width="14" style="3"/>
    <col min="12801" max="12801" width="8.25" style="3" customWidth="1"/>
    <col min="12802" max="12802" width="14" style="3"/>
    <col min="12803" max="12803" width="14.625" style="3" customWidth="1"/>
    <col min="12804" max="12811" width="14" style="3" customWidth="1"/>
    <col min="12812" max="12812" width="15" style="3" customWidth="1"/>
    <col min="12813" max="13056" width="14" style="3"/>
    <col min="13057" max="13057" width="8.25" style="3" customWidth="1"/>
    <col min="13058" max="13058" width="14" style="3"/>
    <col min="13059" max="13059" width="14.625" style="3" customWidth="1"/>
    <col min="13060" max="13067" width="14" style="3" customWidth="1"/>
    <col min="13068" max="13068" width="15" style="3" customWidth="1"/>
    <col min="13069" max="13312" width="14" style="3"/>
    <col min="13313" max="13313" width="8.25" style="3" customWidth="1"/>
    <col min="13314" max="13314" width="14" style="3"/>
    <col min="13315" max="13315" width="14.625" style="3" customWidth="1"/>
    <col min="13316" max="13323" width="14" style="3" customWidth="1"/>
    <col min="13324" max="13324" width="15" style="3" customWidth="1"/>
    <col min="13325" max="13568" width="14" style="3"/>
    <col min="13569" max="13569" width="8.25" style="3" customWidth="1"/>
    <col min="13570" max="13570" width="14" style="3"/>
    <col min="13571" max="13571" width="14.625" style="3" customWidth="1"/>
    <col min="13572" max="13579" width="14" style="3" customWidth="1"/>
    <col min="13580" max="13580" width="15" style="3" customWidth="1"/>
    <col min="13581" max="13824" width="14" style="3"/>
    <col min="13825" max="13825" width="8.25" style="3" customWidth="1"/>
    <col min="13826" max="13826" width="14" style="3"/>
    <col min="13827" max="13827" width="14.625" style="3" customWidth="1"/>
    <col min="13828" max="13835" width="14" style="3" customWidth="1"/>
    <col min="13836" max="13836" width="15" style="3" customWidth="1"/>
    <col min="13837" max="14080" width="14" style="3"/>
    <col min="14081" max="14081" width="8.25" style="3" customWidth="1"/>
    <col min="14082" max="14082" width="14" style="3"/>
    <col min="14083" max="14083" width="14.625" style="3" customWidth="1"/>
    <col min="14084" max="14091" width="14" style="3" customWidth="1"/>
    <col min="14092" max="14092" width="15" style="3" customWidth="1"/>
    <col min="14093" max="14336" width="14" style="3"/>
    <col min="14337" max="14337" width="8.25" style="3" customWidth="1"/>
    <col min="14338" max="14338" width="14" style="3"/>
    <col min="14339" max="14339" width="14.625" style="3" customWidth="1"/>
    <col min="14340" max="14347" width="14" style="3" customWidth="1"/>
    <col min="14348" max="14348" width="15" style="3" customWidth="1"/>
    <col min="14349" max="14592" width="14" style="3"/>
    <col min="14593" max="14593" width="8.25" style="3" customWidth="1"/>
    <col min="14594" max="14594" width="14" style="3"/>
    <col min="14595" max="14595" width="14.625" style="3" customWidth="1"/>
    <col min="14596" max="14603" width="14" style="3" customWidth="1"/>
    <col min="14604" max="14604" width="15" style="3" customWidth="1"/>
    <col min="14605" max="14848" width="14" style="3"/>
    <col min="14849" max="14849" width="8.25" style="3" customWidth="1"/>
    <col min="14850" max="14850" width="14" style="3"/>
    <col min="14851" max="14851" width="14.625" style="3" customWidth="1"/>
    <col min="14852" max="14859" width="14" style="3" customWidth="1"/>
    <col min="14860" max="14860" width="15" style="3" customWidth="1"/>
    <col min="14861" max="15104" width="14" style="3"/>
    <col min="15105" max="15105" width="8.25" style="3" customWidth="1"/>
    <col min="15106" max="15106" width="14" style="3"/>
    <col min="15107" max="15107" width="14.625" style="3" customWidth="1"/>
    <col min="15108" max="15115" width="14" style="3" customWidth="1"/>
    <col min="15116" max="15116" width="15" style="3" customWidth="1"/>
    <col min="15117" max="15360" width="14" style="3"/>
    <col min="15361" max="15361" width="8.25" style="3" customWidth="1"/>
    <col min="15362" max="15362" width="14" style="3"/>
    <col min="15363" max="15363" width="14.625" style="3" customWidth="1"/>
    <col min="15364" max="15371" width="14" style="3" customWidth="1"/>
    <col min="15372" max="15372" width="15" style="3" customWidth="1"/>
    <col min="15373" max="15616" width="14" style="3"/>
    <col min="15617" max="15617" width="8.25" style="3" customWidth="1"/>
    <col min="15618" max="15618" width="14" style="3"/>
    <col min="15619" max="15619" width="14.625" style="3" customWidth="1"/>
    <col min="15620" max="15627" width="14" style="3" customWidth="1"/>
    <col min="15628" max="15628" width="15" style="3" customWidth="1"/>
    <col min="15629" max="15872" width="14" style="3"/>
    <col min="15873" max="15873" width="8.25" style="3" customWidth="1"/>
    <col min="15874" max="15874" width="14" style="3"/>
    <col min="15875" max="15875" width="14.625" style="3" customWidth="1"/>
    <col min="15876" max="15883" width="14" style="3" customWidth="1"/>
    <col min="15884" max="15884" width="15" style="3" customWidth="1"/>
    <col min="15885" max="16128" width="14" style="3"/>
    <col min="16129" max="16129" width="8.25" style="3" customWidth="1"/>
    <col min="16130" max="16130" width="14" style="3"/>
    <col min="16131" max="16131" width="14.625" style="3" customWidth="1"/>
    <col min="16132" max="16139" width="14" style="3" customWidth="1"/>
    <col min="16140" max="16140" width="15" style="3" customWidth="1"/>
    <col min="16141" max="16384" width="14" style="3"/>
  </cols>
  <sheetData>
    <row r="1" spans="1:102" s="37" customFormat="1" ht="19.5" customHeight="1">
      <c r="A1" s="184" t="s">
        <v>108</v>
      </c>
      <c r="B1" s="185"/>
      <c r="C1" s="185"/>
      <c r="D1" s="185"/>
      <c r="E1" s="185"/>
      <c r="F1" s="185"/>
      <c r="G1" s="185"/>
      <c r="H1" s="185"/>
      <c r="I1" s="185"/>
      <c r="J1" s="186"/>
      <c r="K1" s="39"/>
      <c r="M1" s="39"/>
      <c r="N1" s="39"/>
      <c r="O1" s="39"/>
      <c r="P1" s="39"/>
    </row>
    <row r="2" spans="1:102" s="38" customFormat="1" ht="11.1" customHeight="1">
      <c r="A2" s="29" t="s">
        <v>7</v>
      </c>
      <c r="B2" s="30" t="s">
        <v>8</v>
      </c>
      <c r="C2" s="187" t="s">
        <v>2</v>
      </c>
      <c r="D2" s="188"/>
      <c r="E2" s="188"/>
      <c r="F2" s="189"/>
      <c r="G2" s="187" t="s">
        <v>1</v>
      </c>
      <c r="H2" s="188"/>
      <c r="I2" s="188"/>
      <c r="J2" s="189"/>
      <c r="K2" s="42" t="s">
        <v>9</v>
      </c>
      <c r="M2" s="40"/>
      <c r="N2" s="40"/>
      <c r="O2" s="40"/>
      <c r="P2" s="40"/>
    </row>
    <row r="3" spans="1:102" ht="11.1" customHeight="1">
      <c r="A3" s="190" t="s">
        <v>22</v>
      </c>
      <c r="B3" s="6" t="s">
        <v>11</v>
      </c>
      <c r="C3" s="89" t="s">
        <v>56</v>
      </c>
      <c r="D3" s="89" t="s">
        <v>57</v>
      </c>
      <c r="E3" s="89" t="s">
        <v>58</v>
      </c>
      <c r="F3" s="89" t="s">
        <v>59</v>
      </c>
      <c r="G3" s="89" t="s">
        <v>56</v>
      </c>
      <c r="H3" s="89" t="s">
        <v>57</v>
      </c>
      <c r="I3" s="89" t="s">
        <v>58</v>
      </c>
      <c r="J3" s="89" t="s">
        <v>59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</row>
    <row r="4" spans="1:102" ht="11.1" customHeight="1">
      <c r="A4" s="190"/>
      <c r="B4" s="6" t="s">
        <v>12</v>
      </c>
      <c r="C4" s="89" t="s">
        <v>13</v>
      </c>
      <c r="D4" s="89" t="s">
        <v>14</v>
      </c>
      <c r="E4" s="89" t="s">
        <v>14</v>
      </c>
      <c r="F4" s="89" t="s">
        <v>13</v>
      </c>
      <c r="G4" s="89" t="s">
        <v>13</v>
      </c>
      <c r="H4" s="89" t="s">
        <v>14</v>
      </c>
      <c r="I4" s="89" t="s">
        <v>14</v>
      </c>
      <c r="J4" s="89" t="s">
        <v>50</v>
      </c>
    </row>
    <row r="5" spans="1:102" ht="11.1" customHeight="1">
      <c r="A5" s="190"/>
      <c r="B5" s="6" t="s">
        <v>15</v>
      </c>
      <c r="C5" s="96" t="s">
        <v>0</v>
      </c>
      <c r="D5" s="96" t="s">
        <v>0</v>
      </c>
      <c r="E5" s="96" t="s">
        <v>0</v>
      </c>
      <c r="F5" s="96" t="s">
        <v>0</v>
      </c>
      <c r="G5" s="96" t="s">
        <v>0</v>
      </c>
      <c r="H5" s="96" t="s">
        <v>0</v>
      </c>
      <c r="I5" s="96" t="s">
        <v>0</v>
      </c>
      <c r="J5" s="96" t="s">
        <v>3</v>
      </c>
    </row>
    <row r="6" spans="1:102" ht="11.1" customHeight="1">
      <c r="A6" s="190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9" t="e">
        <f t="shared" ref="K6:K29" si="0">J6+I6+H6+G6+F6+E6+D6+C6</f>
        <v>#VALUE!</v>
      </c>
    </row>
    <row r="7" spans="1:102" ht="11.1" customHeight="1">
      <c r="A7" s="190" t="s">
        <v>23</v>
      </c>
      <c r="B7" s="6" t="s">
        <v>11</v>
      </c>
      <c r="C7" s="89" t="s">
        <v>60</v>
      </c>
      <c r="D7" s="89" t="s">
        <v>61</v>
      </c>
      <c r="E7" s="89" t="s">
        <v>62</v>
      </c>
      <c r="F7" s="89" t="s">
        <v>63</v>
      </c>
      <c r="G7" s="89" t="s">
        <v>60</v>
      </c>
      <c r="H7" s="89" t="s">
        <v>61</v>
      </c>
      <c r="I7" s="89" t="s">
        <v>62</v>
      </c>
      <c r="J7" s="89" t="s">
        <v>63</v>
      </c>
      <c r="K7" s="9">
        <f t="shared" si="0"/>
        <v>9620</v>
      </c>
    </row>
    <row r="8" spans="1:102" ht="11.1" customHeight="1">
      <c r="A8" s="190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9" t="e">
        <f t="shared" si="0"/>
        <v>#VALUE!</v>
      </c>
    </row>
    <row r="9" spans="1:102" ht="11.1" customHeight="1">
      <c r="A9" s="190" t="s">
        <v>24</v>
      </c>
      <c r="B9" s="6" t="s">
        <v>11</v>
      </c>
      <c r="C9" s="89" t="s">
        <v>64</v>
      </c>
      <c r="D9" s="89" t="s">
        <v>65</v>
      </c>
      <c r="E9" s="89" t="s">
        <v>66</v>
      </c>
      <c r="F9" s="89" t="s">
        <v>67</v>
      </c>
      <c r="G9" s="89" t="s">
        <v>64</v>
      </c>
      <c r="H9" s="89" t="s">
        <v>65</v>
      </c>
      <c r="I9" s="89" t="s">
        <v>66</v>
      </c>
      <c r="J9" s="89" t="s">
        <v>67</v>
      </c>
      <c r="K9" s="9">
        <f t="shared" si="0"/>
        <v>8820</v>
      </c>
    </row>
    <row r="10" spans="1:102" ht="11.1" customHeight="1">
      <c r="A10" s="190"/>
      <c r="B10" s="6"/>
      <c r="C10" s="179" t="s">
        <v>137</v>
      </c>
      <c r="D10" s="179" t="s">
        <v>137</v>
      </c>
      <c r="E10" s="179" t="s">
        <v>137</v>
      </c>
      <c r="F10" s="179" t="s">
        <v>137</v>
      </c>
      <c r="G10" s="179" t="s">
        <v>137</v>
      </c>
      <c r="H10" s="179" t="s">
        <v>137</v>
      </c>
      <c r="I10" s="179" t="s">
        <v>137</v>
      </c>
      <c r="J10" s="179" t="s">
        <v>137</v>
      </c>
      <c r="K10" s="9" t="e">
        <f t="shared" si="0"/>
        <v>#VALUE!</v>
      </c>
    </row>
    <row r="11" spans="1:102" ht="11.1" customHeight="1">
      <c r="A11" s="190" t="s">
        <v>25</v>
      </c>
      <c r="B11" s="6" t="s">
        <v>11</v>
      </c>
      <c r="C11" s="89" t="s">
        <v>68</v>
      </c>
      <c r="D11" s="89" t="s">
        <v>69</v>
      </c>
      <c r="E11" s="89" t="s">
        <v>70</v>
      </c>
      <c r="F11" s="89" t="s">
        <v>71</v>
      </c>
      <c r="G11" s="89" t="s">
        <v>68</v>
      </c>
      <c r="H11" s="89" t="s">
        <v>69</v>
      </c>
      <c r="I11" s="89" t="s">
        <v>70</v>
      </c>
      <c r="J11" s="89" t="s">
        <v>71</v>
      </c>
      <c r="K11" s="9">
        <f t="shared" si="0"/>
        <v>8020</v>
      </c>
    </row>
    <row r="12" spans="1:102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9" t="e">
        <f t="shared" si="0"/>
        <v>#VALUE!</v>
      </c>
    </row>
    <row r="13" spans="1:102" ht="11.1" customHeight="1">
      <c r="A13" s="190" t="s">
        <v>26</v>
      </c>
      <c r="B13" s="6" t="s">
        <v>11</v>
      </c>
      <c r="C13" s="89" t="s">
        <v>72</v>
      </c>
      <c r="D13" s="89" t="s">
        <v>73</v>
      </c>
      <c r="E13" s="89" t="s">
        <v>74</v>
      </c>
      <c r="F13" s="89" t="s">
        <v>75</v>
      </c>
      <c r="G13" s="89" t="s">
        <v>72</v>
      </c>
      <c r="H13" s="89" t="s">
        <v>73</v>
      </c>
      <c r="I13" s="89" t="s">
        <v>74</v>
      </c>
      <c r="J13" s="89" t="s">
        <v>75</v>
      </c>
      <c r="K13" s="9">
        <f t="shared" si="0"/>
        <v>7220</v>
      </c>
    </row>
    <row r="14" spans="1:102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9" t="e">
        <f t="shared" si="0"/>
        <v>#VALUE!</v>
      </c>
    </row>
    <row r="15" spans="1:102" ht="11.1" customHeight="1">
      <c r="A15" s="190" t="s">
        <v>27</v>
      </c>
      <c r="B15" s="6" t="s">
        <v>11</v>
      </c>
      <c r="C15" s="89" t="s">
        <v>76</v>
      </c>
      <c r="D15" s="89" t="s">
        <v>77</v>
      </c>
      <c r="E15" s="89" t="s">
        <v>78</v>
      </c>
      <c r="F15" s="89" t="s">
        <v>79</v>
      </c>
      <c r="G15" s="89" t="s">
        <v>76</v>
      </c>
      <c r="H15" s="89" t="s">
        <v>77</v>
      </c>
      <c r="I15" s="89" t="s">
        <v>78</v>
      </c>
      <c r="J15" s="89" t="s">
        <v>79</v>
      </c>
      <c r="K15" s="9">
        <f t="shared" si="0"/>
        <v>6420</v>
      </c>
    </row>
    <row r="16" spans="1:102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9" t="e">
        <f t="shared" si="0"/>
        <v>#VALUE!</v>
      </c>
    </row>
    <row r="17" spans="1:16" ht="11.1" customHeight="1">
      <c r="A17" s="190" t="s">
        <v>28</v>
      </c>
      <c r="B17" s="6" t="s">
        <v>11</v>
      </c>
      <c r="C17" s="89" t="s">
        <v>80</v>
      </c>
      <c r="D17" s="89" t="s">
        <v>81</v>
      </c>
      <c r="E17" s="89" t="s">
        <v>82</v>
      </c>
      <c r="F17" s="89" t="s">
        <v>83</v>
      </c>
      <c r="G17" s="89" t="s">
        <v>80</v>
      </c>
      <c r="H17" s="89" t="s">
        <v>81</v>
      </c>
      <c r="I17" s="89" t="s">
        <v>82</v>
      </c>
      <c r="J17" s="89" t="s">
        <v>83</v>
      </c>
      <c r="K17" s="9">
        <f t="shared" si="0"/>
        <v>5620</v>
      </c>
    </row>
    <row r="18" spans="1:16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9" t="e">
        <f t="shared" si="0"/>
        <v>#VALUE!</v>
      </c>
    </row>
    <row r="19" spans="1:16" ht="11.1" customHeight="1">
      <c r="A19" s="190" t="s">
        <v>29</v>
      </c>
      <c r="B19" s="6" t="s">
        <v>11</v>
      </c>
      <c r="C19" s="89" t="s">
        <v>84</v>
      </c>
      <c r="D19" s="89" t="s">
        <v>85</v>
      </c>
      <c r="E19" s="89" t="s">
        <v>86</v>
      </c>
      <c r="F19" s="89" t="s">
        <v>87</v>
      </c>
      <c r="G19" s="89" t="s">
        <v>84</v>
      </c>
      <c r="H19" s="89" t="s">
        <v>85</v>
      </c>
      <c r="I19" s="89" t="s">
        <v>86</v>
      </c>
      <c r="J19" s="89" t="s">
        <v>87</v>
      </c>
      <c r="K19" s="9">
        <f t="shared" si="0"/>
        <v>4820</v>
      </c>
    </row>
    <row r="20" spans="1:16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9" t="e">
        <f t="shared" si="0"/>
        <v>#VALUE!</v>
      </c>
    </row>
    <row r="21" spans="1:16" ht="11.1" customHeight="1">
      <c r="A21" s="190" t="s">
        <v>30</v>
      </c>
      <c r="B21" s="6" t="s">
        <v>11</v>
      </c>
      <c r="C21" s="89" t="s">
        <v>88</v>
      </c>
      <c r="D21" s="89" t="s">
        <v>89</v>
      </c>
      <c r="E21" s="89" t="s">
        <v>90</v>
      </c>
      <c r="F21" s="89" t="s">
        <v>91</v>
      </c>
      <c r="G21" s="89" t="s">
        <v>88</v>
      </c>
      <c r="H21" s="89" t="s">
        <v>89</v>
      </c>
      <c r="I21" s="89" t="s">
        <v>90</v>
      </c>
      <c r="J21" s="89" t="s">
        <v>91</v>
      </c>
      <c r="K21" s="9">
        <f t="shared" si="0"/>
        <v>4020</v>
      </c>
    </row>
    <row r="22" spans="1:16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9" t="e">
        <f t="shared" si="0"/>
        <v>#VALUE!</v>
      </c>
    </row>
    <row r="23" spans="1:16" ht="11.1" customHeight="1">
      <c r="A23" s="190" t="s">
        <v>31</v>
      </c>
      <c r="B23" s="6" t="s">
        <v>11</v>
      </c>
      <c r="C23" s="89" t="s">
        <v>92</v>
      </c>
      <c r="D23" s="89" t="s">
        <v>93</v>
      </c>
      <c r="E23" s="89" t="s">
        <v>94</v>
      </c>
      <c r="F23" s="89" t="s">
        <v>95</v>
      </c>
      <c r="G23" s="89" t="s">
        <v>92</v>
      </c>
      <c r="H23" s="89" t="s">
        <v>93</v>
      </c>
      <c r="I23" s="89" t="s">
        <v>94</v>
      </c>
      <c r="J23" s="89" t="s">
        <v>95</v>
      </c>
      <c r="K23" s="9">
        <f t="shared" si="0"/>
        <v>3220</v>
      </c>
    </row>
    <row r="24" spans="1:16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9" t="e">
        <f t="shared" si="0"/>
        <v>#VALUE!</v>
      </c>
    </row>
    <row r="25" spans="1:16" ht="11.1" customHeight="1">
      <c r="A25" s="190" t="s">
        <v>32</v>
      </c>
      <c r="B25" s="6" t="s">
        <v>11</v>
      </c>
      <c r="C25" s="89" t="s">
        <v>96</v>
      </c>
      <c r="D25" s="89" t="s">
        <v>97</v>
      </c>
      <c r="E25" s="89" t="s">
        <v>98</v>
      </c>
      <c r="F25" s="89" t="s">
        <v>99</v>
      </c>
      <c r="G25" s="89" t="s">
        <v>96</v>
      </c>
      <c r="H25" s="89" t="s">
        <v>97</v>
      </c>
      <c r="I25" s="89" t="s">
        <v>98</v>
      </c>
      <c r="J25" s="89" t="s">
        <v>99</v>
      </c>
      <c r="K25" s="9">
        <f t="shared" si="0"/>
        <v>2420</v>
      </c>
    </row>
    <row r="26" spans="1:16" ht="9.75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9" t="e">
        <f t="shared" si="0"/>
        <v>#VALUE!</v>
      </c>
    </row>
    <row r="27" spans="1:16" ht="11.1" customHeight="1">
      <c r="A27" s="190" t="s">
        <v>33</v>
      </c>
      <c r="B27" s="6" t="s">
        <v>11</v>
      </c>
      <c r="C27" s="99" t="s">
        <v>100</v>
      </c>
      <c r="D27" s="89" t="s">
        <v>101</v>
      </c>
      <c r="E27" s="89" t="s">
        <v>34</v>
      </c>
      <c r="F27" s="89" t="s">
        <v>102</v>
      </c>
      <c r="G27" s="89" t="s">
        <v>100</v>
      </c>
      <c r="H27" s="89" t="s">
        <v>101</v>
      </c>
      <c r="I27" s="89" t="s">
        <v>34</v>
      </c>
      <c r="J27" s="89" t="s">
        <v>102</v>
      </c>
      <c r="K27" s="9">
        <f t="shared" si="0"/>
        <v>1620</v>
      </c>
    </row>
    <row r="28" spans="1:16" ht="11.1" customHeight="1">
      <c r="A28" s="190"/>
      <c r="B28" s="6" t="s">
        <v>16</v>
      </c>
      <c r="C28" s="101">
        <v>89.16</v>
      </c>
      <c r="D28" s="181" t="s">
        <v>137</v>
      </c>
      <c r="E28" s="181" t="s">
        <v>137</v>
      </c>
      <c r="F28" s="181" t="s">
        <v>137</v>
      </c>
      <c r="G28" s="181" t="s">
        <v>137</v>
      </c>
      <c r="H28" s="181" t="s">
        <v>137</v>
      </c>
      <c r="I28" s="181" t="s">
        <v>137</v>
      </c>
      <c r="J28" s="181" t="s">
        <v>137</v>
      </c>
      <c r="K28" s="9" t="e">
        <f t="shared" si="0"/>
        <v>#VALUE!</v>
      </c>
    </row>
    <row r="29" spans="1:16" ht="11.1" customHeight="1">
      <c r="A29" s="190"/>
      <c r="B29" s="6" t="s">
        <v>17</v>
      </c>
      <c r="C29" s="103" t="s">
        <v>42</v>
      </c>
      <c r="D29" s="182"/>
      <c r="E29" s="182"/>
      <c r="F29" s="182"/>
      <c r="G29" s="182"/>
      <c r="H29" s="182"/>
      <c r="I29" s="182"/>
      <c r="J29" s="182"/>
      <c r="K29" s="9">
        <f t="shared" si="0"/>
        <v>68.8</v>
      </c>
    </row>
    <row r="30" spans="1:16" ht="11.1" customHeight="1">
      <c r="A30" s="190"/>
      <c r="B30" s="6" t="s">
        <v>18</v>
      </c>
      <c r="C30" s="103">
        <v>29741.599999999999</v>
      </c>
      <c r="D30" s="182"/>
      <c r="E30" s="182"/>
      <c r="F30" s="182"/>
      <c r="G30" s="182"/>
      <c r="H30" s="182"/>
      <c r="I30" s="182"/>
      <c r="J30" s="182"/>
      <c r="K30" s="9"/>
    </row>
    <row r="31" spans="1:16" s="1" customFormat="1" ht="11.1" customHeight="1">
      <c r="A31" s="190"/>
      <c r="B31" s="6" t="s">
        <v>19</v>
      </c>
      <c r="C31" s="107">
        <v>22950</v>
      </c>
      <c r="D31" s="182"/>
      <c r="E31" s="182"/>
      <c r="F31" s="182"/>
      <c r="G31" s="182"/>
      <c r="H31" s="182"/>
      <c r="I31" s="182"/>
      <c r="J31" s="182"/>
      <c r="K31" s="10">
        <f>J31+I31+H31+G31+F31+E31+D31+C31</f>
        <v>22950</v>
      </c>
      <c r="L31" s="10"/>
      <c r="M31" s="10"/>
      <c r="N31" s="10"/>
      <c r="O31" s="10"/>
      <c r="P31" s="10"/>
    </row>
    <row r="32" spans="1:16" ht="11.1" customHeight="1">
      <c r="A32" s="190"/>
      <c r="B32" s="6" t="s">
        <v>20</v>
      </c>
      <c r="C32" s="116">
        <v>2046222</v>
      </c>
      <c r="D32" s="183"/>
      <c r="E32" s="183"/>
      <c r="F32" s="183"/>
      <c r="G32" s="183"/>
      <c r="H32" s="183"/>
      <c r="I32" s="183"/>
      <c r="J32" s="183"/>
      <c r="K32" s="9">
        <f>J32+I32+H32+G32+F32+E32+D32+C32</f>
        <v>2046222</v>
      </c>
    </row>
    <row r="33" spans="1:16" ht="11.1" customHeight="1">
      <c r="A33" s="190" t="s">
        <v>35</v>
      </c>
      <c r="B33" s="6" t="s">
        <v>11</v>
      </c>
      <c r="C33" s="89" t="s">
        <v>103</v>
      </c>
      <c r="D33" s="99" t="s">
        <v>104</v>
      </c>
      <c r="E33" s="99" t="s">
        <v>105</v>
      </c>
      <c r="F33" s="99" t="s">
        <v>106</v>
      </c>
      <c r="G33" s="99" t="s">
        <v>103</v>
      </c>
      <c r="H33" s="99" t="s">
        <v>104</v>
      </c>
      <c r="I33" s="99" t="s">
        <v>105</v>
      </c>
      <c r="J33" s="89" t="s">
        <v>106</v>
      </c>
      <c r="K33" s="9">
        <f>J33+I33+H33+G33+F33+E33+D33+C33</f>
        <v>820</v>
      </c>
    </row>
    <row r="34" spans="1:16" ht="11.1" customHeight="1">
      <c r="A34" s="190"/>
      <c r="B34" s="6" t="s">
        <v>16</v>
      </c>
      <c r="C34" s="181" t="s">
        <v>137</v>
      </c>
      <c r="D34" s="101">
        <v>86.02</v>
      </c>
      <c r="E34" s="101">
        <v>86.02</v>
      </c>
      <c r="F34" s="101">
        <v>88.32</v>
      </c>
      <c r="G34" s="101">
        <v>88.32</v>
      </c>
      <c r="H34" s="101">
        <v>86.02</v>
      </c>
      <c r="I34" s="101">
        <v>86.02</v>
      </c>
      <c r="J34" s="181" t="s">
        <v>137</v>
      </c>
      <c r="K34" s="9" t="e">
        <f>J34+I34+H34+G34+F34+E34+D34+C34</f>
        <v>#VALUE!</v>
      </c>
    </row>
    <row r="35" spans="1:16" ht="11.1" customHeight="1">
      <c r="A35" s="190"/>
      <c r="B35" s="6" t="s">
        <v>17</v>
      </c>
      <c r="C35" s="182"/>
      <c r="D35" s="103">
        <v>66.38</v>
      </c>
      <c r="E35" s="103">
        <v>66.38</v>
      </c>
      <c r="F35" s="103" t="s">
        <v>43</v>
      </c>
      <c r="G35" s="103" t="s">
        <v>43</v>
      </c>
      <c r="H35" s="103">
        <v>66.38</v>
      </c>
      <c r="I35" s="103">
        <v>66.38</v>
      </c>
      <c r="J35" s="182"/>
      <c r="K35" s="9">
        <f>J35+I35+H35+G35+F35+E35+D35+C35</f>
        <v>401.82</v>
      </c>
    </row>
    <row r="36" spans="1:16" ht="11.1" customHeight="1">
      <c r="A36" s="190"/>
      <c r="B36" s="6" t="s">
        <v>18</v>
      </c>
      <c r="C36" s="182"/>
      <c r="D36" s="103">
        <v>29658.63</v>
      </c>
      <c r="E36" s="103">
        <v>29658.63</v>
      </c>
      <c r="F36" s="103">
        <v>29660.75</v>
      </c>
      <c r="G36" s="103">
        <v>29660.75</v>
      </c>
      <c r="H36" s="103">
        <v>29658.63</v>
      </c>
      <c r="I36" s="103">
        <v>29658.63</v>
      </c>
      <c r="J36" s="182"/>
      <c r="K36" s="9"/>
    </row>
    <row r="37" spans="1:16" s="1" customFormat="1" ht="11.1" customHeight="1">
      <c r="A37" s="190"/>
      <c r="B37" s="6" t="s">
        <v>19</v>
      </c>
      <c r="C37" s="182"/>
      <c r="D37" s="107">
        <v>22887</v>
      </c>
      <c r="E37" s="107">
        <v>22887</v>
      </c>
      <c r="F37" s="107">
        <v>22887</v>
      </c>
      <c r="G37" s="107">
        <v>22887</v>
      </c>
      <c r="H37" s="107">
        <v>22887</v>
      </c>
      <c r="I37" s="107">
        <v>22887</v>
      </c>
      <c r="J37" s="182"/>
      <c r="K37" s="10">
        <f>J37+I37+H37+G37+F37+E37+D37+C37</f>
        <v>137322</v>
      </c>
      <c r="L37" s="10"/>
      <c r="M37" s="10"/>
      <c r="N37" s="10"/>
      <c r="O37" s="10"/>
      <c r="P37" s="10"/>
    </row>
    <row r="38" spans="1:16" ht="11.1" customHeight="1">
      <c r="A38" s="190"/>
      <c r="B38" s="6" t="s">
        <v>20</v>
      </c>
      <c r="C38" s="183"/>
      <c r="D38" s="116">
        <v>1968740</v>
      </c>
      <c r="E38" s="116">
        <v>1968740</v>
      </c>
      <c r="F38" s="116">
        <v>2021380</v>
      </c>
      <c r="G38" s="116">
        <v>2021380</v>
      </c>
      <c r="H38" s="116">
        <v>1968740</v>
      </c>
      <c r="I38" s="116">
        <v>1968740</v>
      </c>
      <c r="J38" s="183"/>
      <c r="K38" s="9">
        <f>J38+I38+H38+G38+F38+E38+D38+C38</f>
        <v>11917720</v>
      </c>
    </row>
    <row r="39" spans="1:16" s="2" customFormat="1" ht="17.100000000000001" customHeight="1"/>
    <row r="40" spans="1:16" s="2" customFormat="1" ht="17.100000000000001" customHeight="1">
      <c r="C40" s="120"/>
      <c r="D40" s="137" t="s">
        <v>114</v>
      </c>
      <c r="E40" s="119"/>
      <c r="F40" s="137" t="s">
        <v>135</v>
      </c>
      <c r="G40" s="176"/>
      <c r="H40" s="136"/>
    </row>
    <row r="41" spans="1:16" s="2" customFormat="1" hidden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41" t="s">
        <v>16</v>
      </c>
      <c r="L41" s="9" t="e">
        <f>K34+K28+K26+K24+K22+K20+K18+K16+K14+K12+K10+K8+K6</f>
        <v>#VALUE!</v>
      </c>
    </row>
    <row r="42" spans="1:16" s="2" customFormat="1" hidden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41" t="s">
        <v>17</v>
      </c>
      <c r="L42" s="9" t="e">
        <f>K35+K29+#REF!+#REF!+#REF!+#REF!+#REF!+#REF!+#REF!+#REF!+#REF!+#REF!+#REF!</f>
        <v>#REF!</v>
      </c>
    </row>
    <row r="43" spans="1:16" s="2" customFormat="1" hidden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41" t="s">
        <v>37</v>
      </c>
      <c r="L43" s="9" t="e">
        <f>K38+K32+#REF!+#REF!+#REF!+#REF!+#REF!+#REF!+#REF!+#REF!+#REF!+#REF!+#REF!</f>
        <v>#REF!</v>
      </c>
    </row>
    <row r="44" spans="1:16" s="2" customFormat="1" hidden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41" t="s">
        <v>38</v>
      </c>
      <c r="L44" s="2" t="e">
        <f>L43/L41</f>
        <v>#REF!</v>
      </c>
    </row>
    <row r="45" spans="1:16" s="2" customFormat="1" hidden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41" t="s">
        <v>39</v>
      </c>
      <c r="L45" s="9" t="e">
        <f>#REF!+#REF!+#REF!+#REF!+#REF!+#REF!+#REF!+#REF!+#REF!+#REF!+#REF!+#REF!+#REF!</f>
        <v>#REF!</v>
      </c>
    </row>
    <row r="46" spans="1:16" s="2" customFormat="1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6" s="2" customFormat="1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6" s="2" customFormat="1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0" s="2" customFormat="1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0" s="2" customFormat="1">
      <c r="A50" s="21"/>
      <c r="B50" s="21"/>
      <c r="C50" s="21"/>
      <c r="D50" s="21"/>
      <c r="E50" s="21"/>
      <c r="F50" s="21"/>
      <c r="G50" s="21"/>
      <c r="H50" s="21"/>
      <c r="I50" s="21"/>
      <c r="J50" s="21"/>
    </row>
    <row r="51" spans="1:10" s="2" customFormat="1">
      <c r="A51" s="21"/>
      <c r="B51" s="21"/>
      <c r="C51" s="21"/>
      <c r="D51" s="21"/>
      <c r="E51" s="21"/>
      <c r="F51" s="21"/>
      <c r="G51" s="21"/>
      <c r="H51" s="21"/>
      <c r="I51" s="21"/>
      <c r="J51" s="21"/>
    </row>
    <row r="52" spans="1:10" s="2" customFormat="1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s="2" customFormat="1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s="2" customFormat="1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s="2" customFormat="1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s="2" customFormat="1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s="2" customFormat="1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s="2" customFormat="1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s="2" customFormat="1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s="2" customFormat="1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s="2" customFormat="1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s="2" customFormat="1">
      <c r="A62" s="21"/>
      <c r="B62" s="21"/>
      <c r="C62" s="21"/>
      <c r="D62" s="21"/>
      <c r="E62" s="21"/>
      <c r="F62" s="21"/>
      <c r="G62" s="21"/>
      <c r="H62" s="21"/>
      <c r="I62" s="21"/>
      <c r="J62" s="21"/>
    </row>
  </sheetData>
  <mergeCells count="25">
    <mergeCell ref="A33:A38"/>
    <mergeCell ref="A19:A20"/>
    <mergeCell ref="A21:A22"/>
    <mergeCell ref="A23:A24"/>
    <mergeCell ref="A25:A26"/>
    <mergeCell ref="A27:A32"/>
    <mergeCell ref="A9:A10"/>
    <mergeCell ref="A11:A12"/>
    <mergeCell ref="A13:A14"/>
    <mergeCell ref="A15:A16"/>
    <mergeCell ref="A17:A18"/>
    <mergeCell ref="A1:J1"/>
    <mergeCell ref="C2:F2"/>
    <mergeCell ref="G2:J2"/>
    <mergeCell ref="A3:A6"/>
    <mergeCell ref="A7:A8"/>
    <mergeCell ref="J34:J38"/>
    <mergeCell ref="C34:C38"/>
    <mergeCell ref="D28:D32"/>
    <mergeCell ref="E28:E32"/>
    <mergeCell ref="F28:F32"/>
    <mergeCell ref="G28:G32"/>
    <mergeCell ref="H28:H32"/>
    <mergeCell ref="I28:I32"/>
    <mergeCell ref="J28:J32"/>
  </mergeCells>
  <phoneticPr fontId="22" type="noConversion"/>
  <pageMargins left="0.39305555555555599" right="0.39305555555555599" top="0" bottom="0" header="0.31388888888888899" footer="0.31388888888888899"/>
  <pageSetup paperSize="9" fitToHeight="2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B92"/>
  <sheetViews>
    <sheetView workbookViewId="0">
      <selection activeCell="N28" sqref="N28"/>
    </sheetView>
  </sheetViews>
  <sheetFormatPr defaultColWidth="14" defaultRowHeight="13.5"/>
  <cols>
    <col min="1" max="10" width="9.625" style="17" customWidth="1"/>
    <col min="11" max="11" width="14" style="2" hidden="1" customWidth="1"/>
    <col min="12" max="12" width="15" style="2" customWidth="1"/>
    <col min="13" max="14" width="14" style="2"/>
    <col min="15" max="256" width="14" style="3"/>
    <col min="257" max="257" width="8.25" style="3" customWidth="1"/>
    <col min="258" max="258" width="14" style="3"/>
    <col min="259" max="259" width="14.625" style="3" customWidth="1"/>
    <col min="260" max="267" width="14" style="3" customWidth="1"/>
    <col min="268" max="268" width="15" style="3" customWidth="1"/>
    <col min="269" max="512" width="14" style="3"/>
    <col min="513" max="513" width="8.25" style="3" customWidth="1"/>
    <col min="514" max="514" width="14" style="3"/>
    <col min="515" max="515" width="14.625" style="3" customWidth="1"/>
    <col min="516" max="523" width="14" style="3" customWidth="1"/>
    <col min="524" max="524" width="15" style="3" customWidth="1"/>
    <col min="525" max="768" width="14" style="3"/>
    <col min="769" max="769" width="8.25" style="3" customWidth="1"/>
    <col min="770" max="770" width="14" style="3"/>
    <col min="771" max="771" width="14.625" style="3" customWidth="1"/>
    <col min="772" max="779" width="14" style="3" customWidth="1"/>
    <col min="780" max="780" width="15" style="3" customWidth="1"/>
    <col min="781" max="1024" width="14" style="3"/>
    <col min="1025" max="1025" width="8.25" style="3" customWidth="1"/>
    <col min="1026" max="1026" width="14" style="3"/>
    <col min="1027" max="1027" width="14.625" style="3" customWidth="1"/>
    <col min="1028" max="1035" width="14" style="3" customWidth="1"/>
    <col min="1036" max="1036" width="15" style="3" customWidth="1"/>
    <col min="1037" max="1280" width="14" style="3"/>
    <col min="1281" max="1281" width="8.25" style="3" customWidth="1"/>
    <col min="1282" max="1282" width="14" style="3"/>
    <col min="1283" max="1283" width="14.625" style="3" customWidth="1"/>
    <col min="1284" max="1291" width="14" style="3" customWidth="1"/>
    <col min="1292" max="1292" width="15" style="3" customWidth="1"/>
    <col min="1293" max="1536" width="14" style="3"/>
    <col min="1537" max="1537" width="8.25" style="3" customWidth="1"/>
    <col min="1538" max="1538" width="14" style="3"/>
    <col min="1539" max="1539" width="14.625" style="3" customWidth="1"/>
    <col min="1540" max="1547" width="14" style="3" customWidth="1"/>
    <col min="1548" max="1548" width="15" style="3" customWidth="1"/>
    <col min="1549" max="1792" width="14" style="3"/>
    <col min="1793" max="1793" width="8.25" style="3" customWidth="1"/>
    <col min="1794" max="1794" width="14" style="3"/>
    <col min="1795" max="1795" width="14.625" style="3" customWidth="1"/>
    <col min="1796" max="1803" width="14" style="3" customWidth="1"/>
    <col min="1804" max="1804" width="15" style="3" customWidth="1"/>
    <col min="1805" max="2048" width="14" style="3"/>
    <col min="2049" max="2049" width="8.25" style="3" customWidth="1"/>
    <col min="2050" max="2050" width="14" style="3"/>
    <col min="2051" max="2051" width="14.625" style="3" customWidth="1"/>
    <col min="2052" max="2059" width="14" style="3" customWidth="1"/>
    <col min="2060" max="2060" width="15" style="3" customWidth="1"/>
    <col min="2061" max="2304" width="14" style="3"/>
    <col min="2305" max="2305" width="8.25" style="3" customWidth="1"/>
    <col min="2306" max="2306" width="14" style="3"/>
    <col min="2307" max="2307" width="14.625" style="3" customWidth="1"/>
    <col min="2308" max="2315" width="14" style="3" customWidth="1"/>
    <col min="2316" max="2316" width="15" style="3" customWidth="1"/>
    <col min="2317" max="2560" width="14" style="3"/>
    <col min="2561" max="2561" width="8.25" style="3" customWidth="1"/>
    <col min="2562" max="2562" width="14" style="3"/>
    <col min="2563" max="2563" width="14.625" style="3" customWidth="1"/>
    <col min="2564" max="2571" width="14" style="3" customWidth="1"/>
    <col min="2572" max="2572" width="15" style="3" customWidth="1"/>
    <col min="2573" max="2816" width="14" style="3"/>
    <col min="2817" max="2817" width="8.25" style="3" customWidth="1"/>
    <col min="2818" max="2818" width="14" style="3"/>
    <col min="2819" max="2819" width="14.625" style="3" customWidth="1"/>
    <col min="2820" max="2827" width="14" style="3" customWidth="1"/>
    <col min="2828" max="2828" width="15" style="3" customWidth="1"/>
    <col min="2829" max="3072" width="14" style="3"/>
    <col min="3073" max="3073" width="8.25" style="3" customWidth="1"/>
    <col min="3074" max="3074" width="14" style="3"/>
    <col min="3075" max="3075" width="14.625" style="3" customWidth="1"/>
    <col min="3076" max="3083" width="14" style="3" customWidth="1"/>
    <col min="3084" max="3084" width="15" style="3" customWidth="1"/>
    <col min="3085" max="3328" width="14" style="3"/>
    <col min="3329" max="3329" width="8.25" style="3" customWidth="1"/>
    <col min="3330" max="3330" width="14" style="3"/>
    <col min="3331" max="3331" width="14.625" style="3" customWidth="1"/>
    <col min="3332" max="3339" width="14" style="3" customWidth="1"/>
    <col min="3340" max="3340" width="15" style="3" customWidth="1"/>
    <col min="3341" max="3584" width="14" style="3"/>
    <col min="3585" max="3585" width="8.25" style="3" customWidth="1"/>
    <col min="3586" max="3586" width="14" style="3"/>
    <col min="3587" max="3587" width="14.625" style="3" customWidth="1"/>
    <col min="3588" max="3595" width="14" style="3" customWidth="1"/>
    <col min="3596" max="3596" width="15" style="3" customWidth="1"/>
    <col min="3597" max="3840" width="14" style="3"/>
    <col min="3841" max="3841" width="8.25" style="3" customWidth="1"/>
    <col min="3842" max="3842" width="14" style="3"/>
    <col min="3843" max="3843" width="14.625" style="3" customWidth="1"/>
    <col min="3844" max="3851" width="14" style="3" customWidth="1"/>
    <col min="3852" max="3852" width="15" style="3" customWidth="1"/>
    <col min="3853" max="4096" width="14" style="3"/>
    <col min="4097" max="4097" width="8.25" style="3" customWidth="1"/>
    <col min="4098" max="4098" width="14" style="3"/>
    <col min="4099" max="4099" width="14.625" style="3" customWidth="1"/>
    <col min="4100" max="4107" width="14" style="3" customWidth="1"/>
    <col min="4108" max="4108" width="15" style="3" customWidth="1"/>
    <col min="4109" max="4352" width="14" style="3"/>
    <col min="4353" max="4353" width="8.25" style="3" customWidth="1"/>
    <col min="4354" max="4354" width="14" style="3"/>
    <col min="4355" max="4355" width="14.625" style="3" customWidth="1"/>
    <col min="4356" max="4363" width="14" style="3" customWidth="1"/>
    <col min="4364" max="4364" width="15" style="3" customWidth="1"/>
    <col min="4365" max="4608" width="14" style="3"/>
    <col min="4609" max="4609" width="8.25" style="3" customWidth="1"/>
    <col min="4610" max="4610" width="14" style="3"/>
    <col min="4611" max="4611" width="14.625" style="3" customWidth="1"/>
    <col min="4612" max="4619" width="14" style="3" customWidth="1"/>
    <col min="4620" max="4620" width="15" style="3" customWidth="1"/>
    <col min="4621" max="4864" width="14" style="3"/>
    <col min="4865" max="4865" width="8.25" style="3" customWidth="1"/>
    <col min="4866" max="4866" width="14" style="3"/>
    <col min="4867" max="4867" width="14.625" style="3" customWidth="1"/>
    <col min="4868" max="4875" width="14" style="3" customWidth="1"/>
    <col min="4876" max="4876" width="15" style="3" customWidth="1"/>
    <col min="4877" max="5120" width="14" style="3"/>
    <col min="5121" max="5121" width="8.25" style="3" customWidth="1"/>
    <col min="5122" max="5122" width="14" style="3"/>
    <col min="5123" max="5123" width="14.625" style="3" customWidth="1"/>
    <col min="5124" max="5131" width="14" style="3" customWidth="1"/>
    <col min="5132" max="5132" width="15" style="3" customWidth="1"/>
    <col min="5133" max="5376" width="14" style="3"/>
    <col min="5377" max="5377" width="8.25" style="3" customWidth="1"/>
    <col min="5378" max="5378" width="14" style="3"/>
    <col min="5379" max="5379" width="14.625" style="3" customWidth="1"/>
    <col min="5380" max="5387" width="14" style="3" customWidth="1"/>
    <col min="5388" max="5388" width="15" style="3" customWidth="1"/>
    <col min="5389" max="5632" width="14" style="3"/>
    <col min="5633" max="5633" width="8.25" style="3" customWidth="1"/>
    <col min="5634" max="5634" width="14" style="3"/>
    <col min="5635" max="5635" width="14.625" style="3" customWidth="1"/>
    <col min="5636" max="5643" width="14" style="3" customWidth="1"/>
    <col min="5644" max="5644" width="15" style="3" customWidth="1"/>
    <col min="5645" max="5888" width="14" style="3"/>
    <col min="5889" max="5889" width="8.25" style="3" customWidth="1"/>
    <col min="5890" max="5890" width="14" style="3"/>
    <col min="5891" max="5891" width="14.625" style="3" customWidth="1"/>
    <col min="5892" max="5899" width="14" style="3" customWidth="1"/>
    <col min="5900" max="5900" width="15" style="3" customWidth="1"/>
    <col min="5901" max="6144" width="14" style="3"/>
    <col min="6145" max="6145" width="8.25" style="3" customWidth="1"/>
    <col min="6146" max="6146" width="14" style="3"/>
    <col min="6147" max="6147" width="14.625" style="3" customWidth="1"/>
    <col min="6148" max="6155" width="14" style="3" customWidth="1"/>
    <col min="6156" max="6156" width="15" style="3" customWidth="1"/>
    <col min="6157" max="6400" width="14" style="3"/>
    <col min="6401" max="6401" width="8.25" style="3" customWidth="1"/>
    <col min="6402" max="6402" width="14" style="3"/>
    <col min="6403" max="6403" width="14.625" style="3" customWidth="1"/>
    <col min="6404" max="6411" width="14" style="3" customWidth="1"/>
    <col min="6412" max="6412" width="15" style="3" customWidth="1"/>
    <col min="6413" max="6656" width="14" style="3"/>
    <col min="6657" max="6657" width="8.25" style="3" customWidth="1"/>
    <col min="6658" max="6658" width="14" style="3"/>
    <col min="6659" max="6659" width="14.625" style="3" customWidth="1"/>
    <col min="6660" max="6667" width="14" style="3" customWidth="1"/>
    <col min="6668" max="6668" width="15" style="3" customWidth="1"/>
    <col min="6669" max="6912" width="14" style="3"/>
    <col min="6913" max="6913" width="8.25" style="3" customWidth="1"/>
    <col min="6914" max="6914" width="14" style="3"/>
    <col min="6915" max="6915" width="14.625" style="3" customWidth="1"/>
    <col min="6916" max="6923" width="14" style="3" customWidth="1"/>
    <col min="6924" max="6924" width="15" style="3" customWidth="1"/>
    <col min="6925" max="7168" width="14" style="3"/>
    <col min="7169" max="7169" width="8.25" style="3" customWidth="1"/>
    <col min="7170" max="7170" width="14" style="3"/>
    <col min="7171" max="7171" width="14.625" style="3" customWidth="1"/>
    <col min="7172" max="7179" width="14" style="3" customWidth="1"/>
    <col min="7180" max="7180" width="15" style="3" customWidth="1"/>
    <col min="7181" max="7424" width="14" style="3"/>
    <col min="7425" max="7425" width="8.25" style="3" customWidth="1"/>
    <col min="7426" max="7426" width="14" style="3"/>
    <col min="7427" max="7427" width="14.625" style="3" customWidth="1"/>
    <col min="7428" max="7435" width="14" style="3" customWidth="1"/>
    <col min="7436" max="7436" width="15" style="3" customWidth="1"/>
    <col min="7437" max="7680" width="14" style="3"/>
    <col min="7681" max="7681" width="8.25" style="3" customWidth="1"/>
    <col min="7682" max="7682" width="14" style="3"/>
    <col min="7683" max="7683" width="14.625" style="3" customWidth="1"/>
    <col min="7684" max="7691" width="14" style="3" customWidth="1"/>
    <col min="7692" max="7692" width="15" style="3" customWidth="1"/>
    <col min="7693" max="7936" width="14" style="3"/>
    <col min="7937" max="7937" width="8.25" style="3" customWidth="1"/>
    <col min="7938" max="7938" width="14" style="3"/>
    <col min="7939" max="7939" width="14.625" style="3" customWidth="1"/>
    <col min="7940" max="7947" width="14" style="3" customWidth="1"/>
    <col min="7948" max="7948" width="15" style="3" customWidth="1"/>
    <col min="7949" max="8192" width="14" style="3"/>
    <col min="8193" max="8193" width="8.25" style="3" customWidth="1"/>
    <col min="8194" max="8194" width="14" style="3"/>
    <col min="8195" max="8195" width="14.625" style="3" customWidth="1"/>
    <col min="8196" max="8203" width="14" style="3" customWidth="1"/>
    <col min="8204" max="8204" width="15" style="3" customWidth="1"/>
    <col min="8205" max="8448" width="14" style="3"/>
    <col min="8449" max="8449" width="8.25" style="3" customWidth="1"/>
    <col min="8450" max="8450" width="14" style="3"/>
    <col min="8451" max="8451" width="14.625" style="3" customWidth="1"/>
    <col min="8452" max="8459" width="14" style="3" customWidth="1"/>
    <col min="8460" max="8460" width="15" style="3" customWidth="1"/>
    <col min="8461" max="8704" width="14" style="3"/>
    <col min="8705" max="8705" width="8.25" style="3" customWidth="1"/>
    <col min="8706" max="8706" width="14" style="3"/>
    <col min="8707" max="8707" width="14.625" style="3" customWidth="1"/>
    <col min="8708" max="8715" width="14" style="3" customWidth="1"/>
    <col min="8716" max="8716" width="15" style="3" customWidth="1"/>
    <col min="8717" max="8960" width="14" style="3"/>
    <col min="8961" max="8961" width="8.25" style="3" customWidth="1"/>
    <col min="8962" max="8962" width="14" style="3"/>
    <col min="8963" max="8963" width="14.625" style="3" customWidth="1"/>
    <col min="8964" max="8971" width="14" style="3" customWidth="1"/>
    <col min="8972" max="8972" width="15" style="3" customWidth="1"/>
    <col min="8973" max="9216" width="14" style="3"/>
    <col min="9217" max="9217" width="8.25" style="3" customWidth="1"/>
    <col min="9218" max="9218" width="14" style="3"/>
    <col min="9219" max="9219" width="14.625" style="3" customWidth="1"/>
    <col min="9220" max="9227" width="14" style="3" customWidth="1"/>
    <col min="9228" max="9228" width="15" style="3" customWidth="1"/>
    <col min="9229" max="9472" width="14" style="3"/>
    <col min="9473" max="9473" width="8.25" style="3" customWidth="1"/>
    <col min="9474" max="9474" width="14" style="3"/>
    <col min="9475" max="9475" width="14.625" style="3" customWidth="1"/>
    <col min="9476" max="9483" width="14" style="3" customWidth="1"/>
    <col min="9484" max="9484" width="15" style="3" customWidth="1"/>
    <col min="9485" max="9728" width="14" style="3"/>
    <col min="9729" max="9729" width="8.25" style="3" customWidth="1"/>
    <col min="9730" max="9730" width="14" style="3"/>
    <col min="9731" max="9731" width="14.625" style="3" customWidth="1"/>
    <col min="9732" max="9739" width="14" style="3" customWidth="1"/>
    <col min="9740" max="9740" width="15" style="3" customWidth="1"/>
    <col min="9741" max="9984" width="14" style="3"/>
    <col min="9985" max="9985" width="8.25" style="3" customWidth="1"/>
    <col min="9986" max="9986" width="14" style="3"/>
    <col min="9987" max="9987" width="14.625" style="3" customWidth="1"/>
    <col min="9988" max="9995" width="14" style="3" customWidth="1"/>
    <col min="9996" max="9996" width="15" style="3" customWidth="1"/>
    <col min="9997" max="10240" width="14" style="3"/>
    <col min="10241" max="10241" width="8.25" style="3" customWidth="1"/>
    <col min="10242" max="10242" width="14" style="3"/>
    <col min="10243" max="10243" width="14.625" style="3" customWidth="1"/>
    <col min="10244" max="10251" width="14" style="3" customWidth="1"/>
    <col min="10252" max="10252" width="15" style="3" customWidth="1"/>
    <col min="10253" max="10496" width="14" style="3"/>
    <col min="10497" max="10497" width="8.25" style="3" customWidth="1"/>
    <col min="10498" max="10498" width="14" style="3"/>
    <col min="10499" max="10499" width="14.625" style="3" customWidth="1"/>
    <col min="10500" max="10507" width="14" style="3" customWidth="1"/>
    <col min="10508" max="10508" width="15" style="3" customWidth="1"/>
    <col min="10509" max="10752" width="14" style="3"/>
    <col min="10753" max="10753" width="8.25" style="3" customWidth="1"/>
    <col min="10754" max="10754" width="14" style="3"/>
    <col min="10755" max="10755" width="14.625" style="3" customWidth="1"/>
    <col min="10756" max="10763" width="14" style="3" customWidth="1"/>
    <col min="10764" max="10764" width="15" style="3" customWidth="1"/>
    <col min="10765" max="11008" width="14" style="3"/>
    <col min="11009" max="11009" width="8.25" style="3" customWidth="1"/>
    <col min="11010" max="11010" width="14" style="3"/>
    <col min="11011" max="11011" width="14.625" style="3" customWidth="1"/>
    <col min="11012" max="11019" width="14" style="3" customWidth="1"/>
    <col min="11020" max="11020" width="15" style="3" customWidth="1"/>
    <col min="11021" max="11264" width="14" style="3"/>
    <col min="11265" max="11265" width="8.25" style="3" customWidth="1"/>
    <col min="11266" max="11266" width="14" style="3"/>
    <col min="11267" max="11267" width="14.625" style="3" customWidth="1"/>
    <col min="11268" max="11275" width="14" style="3" customWidth="1"/>
    <col min="11276" max="11276" width="15" style="3" customWidth="1"/>
    <col min="11277" max="11520" width="14" style="3"/>
    <col min="11521" max="11521" width="8.25" style="3" customWidth="1"/>
    <col min="11522" max="11522" width="14" style="3"/>
    <col min="11523" max="11523" width="14.625" style="3" customWidth="1"/>
    <col min="11524" max="11531" width="14" style="3" customWidth="1"/>
    <col min="11532" max="11532" width="15" style="3" customWidth="1"/>
    <col min="11533" max="11776" width="14" style="3"/>
    <col min="11777" max="11777" width="8.25" style="3" customWidth="1"/>
    <col min="11778" max="11778" width="14" style="3"/>
    <col min="11779" max="11779" width="14.625" style="3" customWidth="1"/>
    <col min="11780" max="11787" width="14" style="3" customWidth="1"/>
    <col min="11788" max="11788" width="15" style="3" customWidth="1"/>
    <col min="11789" max="12032" width="14" style="3"/>
    <col min="12033" max="12033" width="8.25" style="3" customWidth="1"/>
    <col min="12034" max="12034" width="14" style="3"/>
    <col min="12035" max="12035" width="14.625" style="3" customWidth="1"/>
    <col min="12036" max="12043" width="14" style="3" customWidth="1"/>
    <col min="12044" max="12044" width="15" style="3" customWidth="1"/>
    <col min="12045" max="12288" width="14" style="3"/>
    <col min="12289" max="12289" width="8.25" style="3" customWidth="1"/>
    <col min="12290" max="12290" width="14" style="3"/>
    <col min="12291" max="12291" width="14.625" style="3" customWidth="1"/>
    <col min="12292" max="12299" width="14" style="3" customWidth="1"/>
    <col min="12300" max="12300" width="15" style="3" customWidth="1"/>
    <col min="12301" max="12544" width="14" style="3"/>
    <col min="12545" max="12545" width="8.25" style="3" customWidth="1"/>
    <col min="12546" max="12546" width="14" style="3"/>
    <col min="12547" max="12547" width="14.625" style="3" customWidth="1"/>
    <col min="12548" max="12555" width="14" style="3" customWidth="1"/>
    <col min="12556" max="12556" width="15" style="3" customWidth="1"/>
    <col min="12557" max="12800" width="14" style="3"/>
    <col min="12801" max="12801" width="8.25" style="3" customWidth="1"/>
    <col min="12802" max="12802" width="14" style="3"/>
    <col min="12803" max="12803" width="14.625" style="3" customWidth="1"/>
    <col min="12804" max="12811" width="14" style="3" customWidth="1"/>
    <col min="12812" max="12812" width="15" style="3" customWidth="1"/>
    <col min="12813" max="13056" width="14" style="3"/>
    <col min="13057" max="13057" width="8.25" style="3" customWidth="1"/>
    <col min="13058" max="13058" width="14" style="3"/>
    <col min="13059" max="13059" width="14.625" style="3" customWidth="1"/>
    <col min="13060" max="13067" width="14" style="3" customWidth="1"/>
    <col min="13068" max="13068" width="15" style="3" customWidth="1"/>
    <col min="13069" max="13312" width="14" style="3"/>
    <col min="13313" max="13313" width="8.25" style="3" customWidth="1"/>
    <col min="13314" max="13314" width="14" style="3"/>
    <col min="13315" max="13315" width="14.625" style="3" customWidth="1"/>
    <col min="13316" max="13323" width="14" style="3" customWidth="1"/>
    <col min="13324" max="13324" width="15" style="3" customWidth="1"/>
    <col min="13325" max="13568" width="14" style="3"/>
    <col min="13569" max="13569" width="8.25" style="3" customWidth="1"/>
    <col min="13570" max="13570" width="14" style="3"/>
    <col min="13571" max="13571" width="14.625" style="3" customWidth="1"/>
    <col min="13572" max="13579" width="14" style="3" customWidth="1"/>
    <col min="13580" max="13580" width="15" style="3" customWidth="1"/>
    <col min="13581" max="13824" width="14" style="3"/>
    <col min="13825" max="13825" width="8.25" style="3" customWidth="1"/>
    <col min="13826" max="13826" width="14" style="3"/>
    <col min="13827" max="13827" width="14.625" style="3" customWidth="1"/>
    <col min="13828" max="13835" width="14" style="3" customWidth="1"/>
    <col min="13836" max="13836" width="15" style="3" customWidth="1"/>
    <col min="13837" max="14080" width="14" style="3"/>
    <col min="14081" max="14081" width="8.25" style="3" customWidth="1"/>
    <col min="14082" max="14082" width="14" style="3"/>
    <col min="14083" max="14083" width="14.625" style="3" customWidth="1"/>
    <col min="14084" max="14091" width="14" style="3" customWidth="1"/>
    <col min="14092" max="14092" width="15" style="3" customWidth="1"/>
    <col min="14093" max="14336" width="14" style="3"/>
    <col min="14337" max="14337" width="8.25" style="3" customWidth="1"/>
    <col min="14338" max="14338" width="14" style="3"/>
    <col min="14339" max="14339" width="14.625" style="3" customWidth="1"/>
    <col min="14340" max="14347" width="14" style="3" customWidth="1"/>
    <col min="14348" max="14348" width="15" style="3" customWidth="1"/>
    <col min="14349" max="14592" width="14" style="3"/>
    <col min="14593" max="14593" width="8.25" style="3" customWidth="1"/>
    <col min="14594" max="14594" width="14" style="3"/>
    <col min="14595" max="14595" width="14.625" style="3" customWidth="1"/>
    <col min="14596" max="14603" width="14" style="3" customWidth="1"/>
    <col min="14604" max="14604" width="15" style="3" customWidth="1"/>
    <col min="14605" max="14848" width="14" style="3"/>
    <col min="14849" max="14849" width="8.25" style="3" customWidth="1"/>
    <col min="14850" max="14850" width="14" style="3"/>
    <col min="14851" max="14851" width="14.625" style="3" customWidth="1"/>
    <col min="14852" max="14859" width="14" style="3" customWidth="1"/>
    <col min="14860" max="14860" width="15" style="3" customWidth="1"/>
    <col min="14861" max="15104" width="14" style="3"/>
    <col min="15105" max="15105" width="8.25" style="3" customWidth="1"/>
    <col min="15106" max="15106" width="14" style="3"/>
    <col min="15107" max="15107" width="14.625" style="3" customWidth="1"/>
    <col min="15108" max="15115" width="14" style="3" customWidth="1"/>
    <col min="15116" max="15116" width="15" style="3" customWidth="1"/>
    <col min="15117" max="15360" width="14" style="3"/>
    <col min="15361" max="15361" width="8.25" style="3" customWidth="1"/>
    <col min="15362" max="15362" width="14" style="3"/>
    <col min="15363" max="15363" width="14.625" style="3" customWidth="1"/>
    <col min="15364" max="15371" width="14" style="3" customWidth="1"/>
    <col min="15372" max="15372" width="15" style="3" customWidth="1"/>
    <col min="15373" max="15616" width="14" style="3"/>
    <col min="15617" max="15617" width="8.25" style="3" customWidth="1"/>
    <col min="15618" max="15618" width="14" style="3"/>
    <col min="15619" max="15619" width="14.625" style="3" customWidth="1"/>
    <col min="15620" max="15627" width="14" style="3" customWidth="1"/>
    <col min="15628" max="15628" width="15" style="3" customWidth="1"/>
    <col min="15629" max="15872" width="14" style="3"/>
    <col min="15873" max="15873" width="8.25" style="3" customWidth="1"/>
    <col min="15874" max="15874" width="14" style="3"/>
    <col min="15875" max="15875" width="14.625" style="3" customWidth="1"/>
    <col min="15876" max="15883" width="14" style="3" customWidth="1"/>
    <col min="15884" max="15884" width="15" style="3" customWidth="1"/>
    <col min="15885" max="16128" width="14" style="3"/>
    <col min="16129" max="16129" width="8.25" style="3" customWidth="1"/>
    <col min="16130" max="16130" width="14" style="3"/>
    <col min="16131" max="16131" width="14.625" style="3" customWidth="1"/>
    <col min="16132" max="16139" width="14" style="3" customWidth="1"/>
    <col min="16140" max="16140" width="15" style="3" customWidth="1"/>
    <col min="16141" max="16384" width="14" style="3"/>
  </cols>
  <sheetData>
    <row r="1" spans="1:106" s="37" customFormat="1" ht="21.75" customHeight="1">
      <c r="A1" s="184" t="s">
        <v>109</v>
      </c>
      <c r="B1" s="185"/>
      <c r="C1" s="185"/>
      <c r="D1" s="185"/>
      <c r="E1" s="185"/>
      <c r="F1" s="185"/>
      <c r="G1" s="185"/>
      <c r="H1" s="185"/>
      <c r="I1" s="185"/>
      <c r="J1" s="186"/>
      <c r="K1" s="39"/>
      <c r="M1" s="39"/>
      <c r="N1" s="39"/>
    </row>
    <row r="2" spans="1:106" s="38" customFormat="1" ht="11.1" customHeight="1">
      <c r="A2" s="29" t="s">
        <v>7</v>
      </c>
      <c r="B2" s="30" t="s">
        <v>8</v>
      </c>
      <c r="C2" s="199" t="s">
        <v>2</v>
      </c>
      <c r="D2" s="200"/>
      <c r="E2" s="200"/>
      <c r="F2" s="201"/>
      <c r="G2" s="187" t="s">
        <v>1</v>
      </c>
      <c r="H2" s="188"/>
      <c r="I2" s="188"/>
      <c r="J2" s="189"/>
      <c r="K2" s="40"/>
      <c r="M2" s="40"/>
      <c r="N2" s="40"/>
    </row>
    <row r="3" spans="1:106" ht="11.1" customHeight="1">
      <c r="A3" s="190" t="s">
        <v>22</v>
      </c>
      <c r="B3" s="6" t="s">
        <v>11</v>
      </c>
      <c r="C3" s="89" t="s">
        <v>56</v>
      </c>
      <c r="D3" s="89" t="s">
        <v>57</v>
      </c>
      <c r="E3" s="89" t="s">
        <v>58</v>
      </c>
      <c r="F3" s="89" t="s">
        <v>59</v>
      </c>
      <c r="G3" s="89" t="s">
        <v>56</v>
      </c>
      <c r="H3" s="89" t="s">
        <v>57</v>
      </c>
      <c r="I3" s="89" t="s">
        <v>58</v>
      </c>
      <c r="J3" s="89" t="s">
        <v>59</v>
      </c>
      <c r="K3" s="7" t="s">
        <v>9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</row>
    <row r="4" spans="1:106" ht="11.1" customHeight="1">
      <c r="A4" s="190"/>
      <c r="B4" s="6" t="s">
        <v>12</v>
      </c>
      <c r="C4" s="89" t="s">
        <v>13</v>
      </c>
      <c r="D4" s="89" t="s">
        <v>14</v>
      </c>
      <c r="E4" s="89" t="s">
        <v>14</v>
      </c>
      <c r="F4" s="89" t="s">
        <v>13</v>
      </c>
      <c r="G4" s="89" t="s">
        <v>13</v>
      </c>
      <c r="H4" s="89" t="s">
        <v>14</v>
      </c>
      <c r="I4" s="89" t="s">
        <v>14</v>
      </c>
      <c r="J4" s="89" t="s">
        <v>50</v>
      </c>
    </row>
    <row r="5" spans="1:106" ht="11.1" customHeight="1">
      <c r="A5" s="190"/>
      <c r="B5" s="6" t="s">
        <v>15</v>
      </c>
      <c r="C5" s="89" t="s">
        <v>0</v>
      </c>
      <c r="D5" s="89" t="s">
        <v>0</v>
      </c>
      <c r="E5" s="89" t="s">
        <v>0</v>
      </c>
      <c r="F5" s="89" t="s">
        <v>0</v>
      </c>
      <c r="G5" s="96" t="s">
        <v>0</v>
      </c>
      <c r="H5" s="96" t="s">
        <v>0</v>
      </c>
      <c r="I5" s="96" t="s">
        <v>0</v>
      </c>
      <c r="J5" s="96" t="s">
        <v>3</v>
      </c>
    </row>
    <row r="6" spans="1:106" ht="11.1" customHeight="1">
      <c r="A6" s="190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9" t="e">
        <f t="shared" ref="K6:K25" si="0">J6+I6+H6+G6+F6+E6+D6+C6</f>
        <v>#VALUE!</v>
      </c>
    </row>
    <row r="7" spans="1:106" ht="11.1" customHeight="1">
      <c r="A7" s="190" t="s">
        <v>23</v>
      </c>
      <c r="B7" s="6" t="s">
        <v>11</v>
      </c>
      <c r="C7" s="89" t="s">
        <v>60</v>
      </c>
      <c r="D7" s="89" t="s">
        <v>61</v>
      </c>
      <c r="E7" s="89" t="s">
        <v>62</v>
      </c>
      <c r="F7" s="89" t="s">
        <v>63</v>
      </c>
      <c r="G7" s="89" t="s">
        <v>60</v>
      </c>
      <c r="H7" s="89" t="s">
        <v>61</v>
      </c>
      <c r="I7" s="89" t="s">
        <v>62</v>
      </c>
      <c r="J7" s="89" t="s">
        <v>63</v>
      </c>
      <c r="K7" s="9">
        <f t="shared" si="0"/>
        <v>9620</v>
      </c>
    </row>
    <row r="8" spans="1:106" ht="11.1" customHeight="1">
      <c r="A8" s="190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9" t="e">
        <f t="shared" si="0"/>
        <v>#VALUE!</v>
      </c>
    </row>
    <row r="9" spans="1:106" ht="11.1" customHeight="1">
      <c r="A9" s="190" t="s">
        <v>24</v>
      </c>
      <c r="B9" s="6" t="s">
        <v>11</v>
      </c>
      <c r="C9" s="89" t="s">
        <v>64</v>
      </c>
      <c r="D9" s="89" t="s">
        <v>65</v>
      </c>
      <c r="E9" s="89" t="s">
        <v>66</v>
      </c>
      <c r="F9" s="89" t="s">
        <v>67</v>
      </c>
      <c r="G9" s="89" t="s">
        <v>64</v>
      </c>
      <c r="H9" s="89" t="s">
        <v>65</v>
      </c>
      <c r="I9" s="89" t="s">
        <v>66</v>
      </c>
      <c r="J9" s="89" t="s">
        <v>67</v>
      </c>
      <c r="K9" s="9">
        <f t="shared" si="0"/>
        <v>8820</v>
      </c>
    </row>
    <row r="10" spans="1:106" ht="11.1" customHeight="1">
      <c r="A10" s="190"/>
      <c r="B10" s="6"/>
      <c r="C10" s="179" t="s">
        <v>137</v>
      </c>
      <c r="D10" s="179" t="s">
        <v>137</v>
      </c>
      <c r="E10" s="179" t="s">
        <v>137</v>
      </c>
      <c r="F10" s="179" t="s">
        <v>137</v>
      </c>
      <c r="G10" s="179" t="s">
        <v>137</v>
      </c>
      <c r="H10" s="179" t="s">
        <v>137</v>
      </c>
      <c r="I10" s="179" t="s">
        <v>137</v>
      </c>
      <c r="J10" s="179" t="s">
        <v>137</v>
      </c>
      <c r="K10" s="9" t="e">
        <f t="shared" si="0"/>
        <v>#VALUE!</v>
      </c>
    </row>
    <row r="11" spans="1:106" ht="11.1" customHeight="1">
      <c r="A11" s="190" t="s">
        <v>25</v>
      </c>
      <c r="B11" s="6" t="s">
        <v>11</v>
      </c>
      <c r="C11" s="89" t="s">
        <v>68</v>
      </c>
      <c r="D11" s="89" t="s">
        <v>69</v>
      </c>
      <c r="E11" s="89" t="s">
        <v>70</v>
      </c>
      <c r="F11" s="89" t="s">
        <v>71</v>
      </c>
      <c r="G11" s="89" t="s">
        <v>68</v>
      </c>
      <c r="H11" s="89" t="s">
        <v>69</v>
      </c>
      <c r="I11" s="89" t="s">
        <v>70</v>
      </c>
      <c r="J11" s="89" t="s">
        <v>71</v>
      </c>
      <c r="K11" s="9">
        <f t="shared" si="0"/>
        <v>8020</v>
      </c>
    </row>
    <row r="12" spans="1:106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9" t="e">
        <f t="shared" si="0"/>
        <v>#VALUE!</v>
      </c>
    </row>
    <row r="13" spans="1:106" ht="11.1" customHeight="1">
      <c r="A13" s="190" t="s">
        <v>26</v>
      </c>
      <c r="B13" s="6" t="s">
        <v>11</v>
      </c>
      <c r="C13" s="89" t="s">
        <v>72</v>
      </c>
      <c r="D13" s="89" t="s">
        <v>73</v>
      </c>
      <c r="E13" s="89" t="s">
        <v>74</v>
      </c>
      <c r="F13" s="89" t="s">
        <v>75</v>
      </c>
      <c r="G13" s="89" t="s">
        <v>72</v>
      </c>
      <c r="H13" s="89" t="s">
        <v>73</v>
      </c>
      <c r="I13" s="89" t="s">
        <v>74</v>
      </c>
      <c r="J13" s="89" t="s">
        <v>75</v>
      </c>
      <c r="K13" s="9">
        <f t="shared" si="0"/>
        <v>7220</v>
      </c>
    </row>
    <row r="14" spans="1:106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9" t="e">
        <f t="shared" si="0"/>
        <v>#VALUE!</v>
      </c>
    </row>
    <row r="15" spans="1:106" ht="11.1" customHeight="1">
      <c r="A15" s="190" t="s">
        <v>27</v>
      </c>
      <c r="B15" s="6" t="s">
        <v>11</v>
      </c>
      <c r="C15" s="89" t="s">
        <v>76</v>
      </c>
      <c r="D15" s="89" t="s">
        <v>77</v>
      </c>
      <c r="E15" s="89" t="s">
        <v>78</v>
      </c>
      <c r="F15" s="89" t="s">
        <v>79</v>
      </c>
      <c r="G15" s="89" t="s">
        <v>76</v>
      </c>
      <c r="H15" s="89" t="s">
        <v>77</v>
      </c>
      <c r="I15" s="89" t="s">
        <v>78</v>
      </c>
      <c r="J15" s="89" t="s">
        <v>79</v>
      </c>
      <c r="K15" s="9">
        <f t="shared" si="0"/>
        <v>6420</v>
      </c>
    </row>
    <row r="16" spans="1:106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9" t="e">
        <f t="shared" si="0"/>
        <v>#VALUE!</v>
      </c>
    </row>
    <row r="17" spans="1:14" ht="11.1" customHeight="1">
      <c r="A17" s="190" t="s">
        <v>28</v>
      </c>
      <c r="B17" s="6" t="s">
        <v>11</v>
      </c>
      <c r="C17" s="89" t="s">
        <v>80</v>
      </c>
      <c r="D17" s="89" t="s">
        <v>81</v>
      </c>
      <c r="E17" s="89" t="s">
        <v>82</v>
      </c>
      <c r="F17" s="89" t="s">
        <v>83</v>
      </c>
      <c r="G17" s="89" t="s">
        <v>80</v>
      </c>
      <c r="H17" s="89" t="s">
        <v>81</v>
      </c>
      <c r="I17" s="89" t="s">
        <v>82</v>
      </c>
      <c r="J17" s="89" t="s">
        <v>83</v>
      </c>
      <c r="K17" s="9">
        <f t="shared" si="0"/>
        <v>5620</v>
      </c>
    </row>
    <row r="18" spans="1:14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9" t="e">
        <f t="shared" si="0"/>
        <v>#VALUE!</v>
      </c>
    </row>
    <row r="19" spans="1:14" ht="11.1" customHeight="1">
      <c r="A19" s="190" t="s">
        <v>29</v>
      </c>
      <c r="B19" s="6" t="s">
        <v>11</v>
      </c>
      <c r="C19" s="89" t="s">
        <v>84</v>
      </c>
      <c r="D19" s="89" t="s">
        <v>85</v>
      </c>
      <c r="E19" s="89" t="s">
        <v>86</v>
      </c>
      <c r="F19" s="89" t="s">
        <v>87</v>
      </c>
      <c r="G19" s="89" t="s">
        <v>84</v>
      </c>
      <c r="H19" s="89" t="s">
        <v>85</v>
      </c>
      <c r="I19" s="89" t="s">
        <v>86</v>
      </c>
      <c r="J19" s="89" t="s">
        <v>87</v>
      </c>
      <c r="K19" s="9">
        <f t="shared" si="0"/>
        <v>4820</v>
      </c>
    </row>
    <row r="20" spans="1:14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9" t="e">
        <f t="shared" si="0"/>
        <v>#VALUE!</v>
      </c>
    </row>
    <row r="21" spans="1:14" ht="11.1" customHeight="1">
      <c r="A21" s="190" t="s">
        <v>30</v>
      </c>
      <c r="B21" s="6" t="s">
        <v>11</v>
      </c>
      <c r="C21" s="89" t="s">
        <v>88</v>
      </c>
      <c r="D21" s="89" t="s">
        <v>89</v>
      </c>
      <c r="E21" s="89" t="s">
        <v>90</v>
      </c>
      <c r="F21" s="89" t="s">
        <v>91</v>
      </c>
      <c r="G21" s="89" t="s">
        <v>88</v>
      </c>
      <c r="H21" s="89" t="s">
        <v>89</v>
      </c>
      <c r="I21" s="89" t="s">
        <v>90</v>
      </c>
      <c r="J21" s="89" t="s">
        <v>91</v>
      </c>
      <c r="K21" s="9">
        <f t="shared" si="0"/>
        <v>4020</v>
      </c>
    </row>
    <row r="22" spans="1:14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9" t="e">
        <f t="shared" si="0"/>
        <v>#VALUE!</v>
      </c>
    </row>
    <row r="23" spans="1:14" ht="11.1" customHeight="1">
      <c r="A23" s="190" t="s">
        <v>31</v>
      </c>
      <c r="B23" s="6" t="s">
        <v>11</v>
      </c>
      <c r="C23" s="89" t="s">
        <v>92</v>
      </c>
      <c r="D23" s="89" t="s">
        <v>93</v>
      </c>
      <c r="E23" s="89" t="s">
        <v>94</v>
      </c>
      <c r="F23" s="99" t="s">
        <v>95</v>
      </c>
      <c r="G23" s="89" t="s">
        <v>92</v>
      </c>
      <c r="H23" s="89" t="s">
        <v>93</v>
      </c>
      <c r="I23" s="89" t="s">
        <v>94</v>
      </c>
      <c r="J23" s="89" t="s">
        <v>95</v>
      </c>
      <c r="K23" s="9">
        <f t="shared" si="0"/>
        <v>3220</v>
      </c>
    </row>
    <row r="24" spans="1:14" ht="11.1" customHeight="1">
      <c r="A24" s="190"/>
      <c r="B24" s="6" t="s">
        <v>16</v>
      </c>
      <c r="C24" s="181" t="s">
        <v>137</v>
      </c>
      <c r="D24" s="181" t="s">
        <v>137</v>
      </c>
      <c r="E24" s="181" t="s">
        <v>137</v>
      </c>
      <c r="F24" s="99">
        <v>87.97</v>
      </c>
      <c r="G24" s="181" t="s">
        <v>137</v>
      </c>
      <c r="H24" s="181" t="s">
        <v>137</v>
      </c>
      <c r="I24" s="181" t="s">
        <v>137</v>
      </c>
      <c r="J24" s="181" t="s">
        <v>137</v>
      </c>
      <c r="K24" s="9" t="e">
        <f t="shared" si="0"/>
        <v>#VALUE!</v>
      </c>
    </row>
    <row r="25" spans="1:14" ht="11.1" customHeight="1">
      <c r="A25" s="190"/>
      <c r="B25" s="6" t="s">
        <v>17</v>
      </c>
      <c r="C25" s="182"/>
      <c r="D25" s="182"/>
      <c r="E25" s="182"/>
      <c r="F25" s="99" t="s">
        <v>43</v>
      </c>
      <c r="G25" s="182"/>
      <c r="H25" s="182"/>
      <c r="I25" s="182"/>
      <c r="J25" s="182"/>
      <c r="K25" s="9">
        <f t="shared" si="0"/>
        <v>68.150000000000006</v>
      </c>
    </row>
    <row r="26" spans="1:14" ht="11.1" customHeight="1">
      <c r="A26" s="190"/>
      <c r="B26" s="6" t="s">
        <v>18</v>
      </c>
      <c r="C26" s="182"/>
      <c r="D26" s="182"/>
      <c r="E26" s="182"/>
      <c r="F26" s="99">
        <v>29650.34</v>
      </c>
      <c r="G26" s="182"/>
      <c r="H26" s="182"/>
      <c r="I26" s="182"/>
      <c r="J26" s="182"/>
      <c r="K26" s="9"/>
    </row>
    <row r="27" spans="1:14" s="1" customFormat="1" ht="11.1" customHeight="1">
      <c r="A27" s="190"/>
      <c r="B27" s="6" t="s">
        <v>19</v>
      </c>
      <c r="C27" s="182"/>
      <c r="D27" s="182"/>
      <c r="E27" s="182"/>
      <c r="F27" s="99">
        <v>22970</v>
      </c>
      <c r="G27" s="182"/>
      <c r="H27" s="182"/>
      <c r="I27" s="182"/>
      <c r="J27" s="182"/>
      <c r="K27" s="10">
        <f t="shared" ref="K27:K34" si="1">J27+I27+H27+G27+F27+E27+D27+C27</f>
        <v>22970</v>
      </c>
      <c r="L27" s="10"/>
      <c r="M27" s="10"/>
      <c r="N27" s="10"/>
    </row>
    <row r="28" spans="1:14" s="1" customFormat="1" ht="11.1" customHeight="1">
      <c r="A28" s="190"/>
      <c r="B28" s="19" t="s">
        <v>20</v>
      </c>
      <c r="C28" s="183"/>
      <c r="D28" s="183"/>
      <c r="E28" s="183"/>
      <c r="F28" s="99">
        <v>2020671</v>
      </c>
      <c r="G28" s="183"/>
      <c r="H28" s="183"/>
      <c r="I28" s="183"/>
      <c r="J28" s="183"/>
      <c r="K28" s="10">
        <f t="shared" si="1"/>
        <v>2020671</v>
      </c>
      <c r="L28" s="10"/>
      <c r="M28" s="10"/>
      <c r="N28" s="10"/>
    </row>
    <row r="29" spans="1:14" ht="11.1" customHeight="1">
      <c r="A29" s="190" t="s">
        <v>32</v>
      </c>
      <c r="B29" s="6" t="s">
        <v>11</v>
      </c>
      <c r="C29" s="89" t="s">
        <v>96</v>
      </c>
      <c r="D29" s="89" t="s">
        <v>97</v>
      </c>
      <c r="E29" s="89" t="s">
        <v>98</v>
      </c>
      <c r="F29" s="89" t="s">
        <v>99</v>
      </c>
      <c r="G29" s="89" t="s">
        <v>96</v>
      </c>
      <c r="H29" s="89" t="s">
        <v>97</v>
      </c>
      <c r="I29" s="89" t="s">
        <v>98</v>
      </c>
      <c r="J29" s="89" t="s">
        <v>99</v>
      </c>
      <c r="K29" s="9">
        <f t="shared" si="1"/>
        <v>2420</v>
      </c>
    </row>
    <row r="30" spans="1:14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9" t="e">
        <f t="shared" si="1"/>
        <v>#VALUE!</v>
      </c>
    </row>
    <row r="31" spans="1:14" ht="11.1" customHeight="1">
      <c r="A31" s="190" t="s">
        <v>33</v>
      </c>
      <c r="B31" s="6" t="s">
        <v>11</v>
      </c>
      <c r="C31" s="89" t="s">
        <v>100</v>
      </c>
      <c r="D31" s="89" t="s">
        <v>101</v>
      </c>
      <c r="E31" s="89" t="s">
        <v>34</v>
      </c>
      <c r="F31" s="89" t="s">
        <v>102</v>
      </c>
      <c r="G31" s="89" t="s">
        <v>100</v>
      </c>
      <c r="H31" s="89" t="s">
        <v>101</v>
      </c>
      <c r="I31" s="89" t="s">
        <v>34</v>
      </c>
      <c r="J31" s="89" t="s">
        <v>102</v>
      </c>
      <c r="K31" s="9">
        <f t="shared" si="1"/>
        <v>1620</v>
      </c>
    </row>
    <row r="32" spans="1:14" ht="11.1" customHeight="1">
      <c r="A32" s="190"/>
      <c r="B32" s="6"/>
      <c r="C32" s="179" t="s">
        <v>137</v>
      </c>
      <c r="D32" s="179" t="s">
        <v>137</v>
      </c>
      <c r="E32" s="179" t="s">
        <v>137</v>
      </c>
      <c r="F32" s="179" t="s">
        <v>137</v>
      </c>
      <c r="G32" s="179" t="s">
        <v>137</v>
      </c>
      <c r="H32" s="179" t="s">
        <v>137</v>
      </c>
      <c r="I32" s="179" t="s">
        <v>137</v>
      </c>
      <c r="J32" s="179" t="s">
        <v>137</v>
      </c>
      <c r="K32" s="9" t="e">
        <f t="shared" si="1"/>
        <v>#VALUE!</v>
      </c>
    </row>
    <row r="33" spans="1:11" ht="11.1" customHeight="1">
      <c r="A33" s="190" t="s">
        <v>35</v>
      </c>
      <c r="B33" s="6" t="s">
        <v>11</v>
      </c>
      <c r="C33" s="89" t="s">
        <v>103</v>
      </c>
      <c r="D33" s="89" t="s">
        <v>104</v>
      </c>
      <c r="E33" s="89" t="s">
        <v>105</v>
      </c>
      <c r="F33" s="89" t="s">
        <v>106</v>
      </c>
      <c r="G33" s="89" t="s">
        <v>103</v>
      </c>
      <c r="H33" s="89" t="s">
        <v>104</v>
      </c>
      <c r="I33" s="89" t="s">
        <v>105</v>
      </c>
      <c r="J33" s="89" t="s">
        <v>106</v>
      </c>
      <c r="K33" s="9">
        <f t="shared" si="1"/>
        <v>820</v>
      </c>
    </row>
    <row r="34" spans="1:11" ht="11.1" customHeight="1">
      <c r="A34" s="190"/>
      <c r="B34" s="6"/>
      <c r="C34" s="179" t="s">
        <v>137</v>
      </c>
      <c r="D34" s="179" t="s">
        <v>137</v>
      </c>
      <c r="E34" s="179" t="s">
        <v>137</v>
      </c>
      <c r="F34" s="179" t="s">
        <v>137</v>
      </c>
      <c r="G34" s="179" t="s">
        <v>137</v>
      </c>
      <c r="H34" s="179" t="s">
        <v>137</v>
      </c>
      <c r="I34" s="179" t="s">
        <v>137</v>
      </c>
      <c r="J34" s="179" t="s">
        <v>137</v>
      </c>
      <c r="K34" s="9" t="e">
        <f t="shared" si="1"/>
        <v>#VALUE!</v>
      </c>
    </row>
    <row r="35" spans="1:11" s="2" customFormat="1" ht="17.100000000000001" customHeight="1"/>
    <row r="36" spans="1:11" s="2" customFormat="1" ht="17.100000000000001" customHeight="1">
      <c r="C36" s="120"/>
      <c r="D36" s="137" t="s">
        <v>114</v>
      </c>
      <c r="E36" s="119"/>
      <c r="F36" s="137" t="s">
        <v>135</v>
      </c>
      <c r="G36" s="176"/>
      <c r="H36" s="136"/>
    </row>
    <row r="37" spans="1:11" s="2" customFormat="1" ht="20.100000000000001" customHeight="1">
      <c r="A37" s="21"/>
    </row>
    <row r="38" spans="1:11" s="2" customFormat="1" ht="20.100000000000001" customHeight="1">
      <c r="A38" s="21"/>
    </row>
    <row r="39" spans="1:11" s="2" customFormat="1" ht="20.100000000000001" customHeight="1">
      <c r="A39" s="21"/>
    </row>
    <row r="40" spans="1:11" s="2" customFormat="1" ht="20.100000000000001" customHeight="1">
      <c r="A40" s="21"/>
    </row>
    <row r="41" spans="1:11" s="2" customFormat="1" ht="20.100000000000001" customHeight="1">
      <c r="A41" s="21"/>
    </row>
    <row r="42" spans="1:11" s="2" customFormat="1" ht="20.100000000000001" customHeight="1">
      <c r="A42" s="21"/>
    </row>
    <row r="43" spans="1:11" s="2" customFormat="1" ht="20.100000000000001" customHeight="1">
      <c r="A43" s="21"/>
    </row>
    <row r="44" spans="1:11" s="2" customFormat="1" ht="20.100000000000001" customHeight="1">
      <c r="A44" s="21"/>
    </row>
    <row r="45" spans="1:11" s="2" customFormat="1" ht="20.100000000000001" customHeight="1">
      <c r="A45" s="21"/>
    </row>
    <row r="46" spans="1:11" s="2" customFormat="1">
      <c r="A46" s="21"/>
    </row>
    <row r="47" spans="1:11" s="2" customFormat="1">
      <c r="A47" s="21"/>
    </row>
    <row r="48" spans="1:11" s="2" customFormat="1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0" s="2" customFormat="1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0" s="2" customFormat="1">
      <c r="A50" s="21"/>
      <c r="B50" s="21"/>
      <c r="C50" s="21"/>
      <c r="D50" s="21"/>
      <c r="E50" s="21"/>
      <c r="F50" s="21"/>
      <c r="G50" s="21"/>
      <c r="H50" s="21"/>
      <c r="I50" s="21"/>
      <c r="J50" s="21"/>
    </row>
    <row r="51" spans="1:10" s="2" customFormat="1">
      <c r="A51" s="21"/>
      <c r="B51" s="21"/>
      <c r="C51" s="21"/>
      <c r="D51" s="21"/>
      <c r="E51" s="21"/>
      <c r="F51" s="21"/>
      <c r="G51" s="21"/>
      <c r="H51" s="21"/>
      <c r="I51" s="21"/>
      <c r="J51" s="21"/>
    </row>
    <row r="52" spans="1:10" s="2" customFormat="1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s="2" customFormat="1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s="2" customFormat="1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s="2" customFormat="1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s="2" customFormat="1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s="2" customFormat="1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s="2" customFormat="1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s="2" customFormat="1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s="2" customFormat="1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s="2" customFormat="1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s="2" customFormat="1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s="2" customFormat="1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s="2" customFormat="1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s="2" customFormat="1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s="2" customFormat="1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s="2" customFormat="1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s="2" customFormat="1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s="2" customFormat="1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s="2" customFormat="1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s="2" customFormat="1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s="2" customFormat="1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s="2" customFormat="1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s="2" customFormat="1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s="2" customFormat="1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s="2" customFormat="1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s="2" customFormat="1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s="2" customFormat="1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s="2" customFormat="1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s="2" customFormat="1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s="2" customFormat="1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s="2" customFormat="1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s="2" customFormat="1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s="2" customFormat="1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 s="2" customFormat="1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 s="2" customFormat="1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 s="2" customFormat="1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 s="2" customFormat="1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 s="2" customFormat="1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 s="2" customFormat="1">
      <c r="A90" s="21"/>
      <c r="B90" s="21"/>
      <c r="C90" s="21"/>
      <c r="D90" s="21"/>
      <c r="E90" s="21"/>
      <c r="F90" s="21"/>
      <c r="G90" s="21"/>
      <c r="H90" s="21"/>
      <c r="I90" s="21"/>
      <c r="J90" s="21"/>
    </row>
    <row r="91" spans="1:10" s="2" customFormat="1">
      <c r="A91" s="21"/>
      <c r="B91" s="21"/>
      <c r="C91" s="21"/>
      <c r="D91" s="21"/>
      <c r="E91" s="21"/>
      <c r="F91" s="21"/>
      <c r="G91" s="21"/>
      <c r="H91" s="21"/>
      <c r="I91" s="21"/>
      <c r="J91" s="21"/>
    </row>
    <row r="92" spans="1:10" s="2" customFormat="1">
      <c r="A92" s="21"/>
      <c r="B92" s="21"/>
      <c r="C92" s="21"/>
      <c r="D92" s="21"/>
      <c r="E92" s="21"/>
      <c r="F92" s="21"/>
      <c r="G92" s="21"/>
      <c r="H92" s="21"/>
      <c r="I92" s="21"/>
      <c r="J92" s="21"/>
    </row>
  </sheetData>
  <mergeCells count="23">
    <mergeCell ref="G24:G28"/>
    <mergeCell ref="A33:A34"/>
    <mergeCell ref="A19:A20"/>
    <mergeCell ref="A21:A22"/>
    <mergeCell ref="A23:A28"/>
    <mergeCell ref="A29:A30"/>
    <mergeCell ref="A31:A32"/>
    <mergeCell ref="H24:H28"/>
    <mergeCell ref="I24:I28"/>
    <mergeCell ref="J24:J28"/>
    <mergeCell ref="A1:J1"/>
    <mergeCell ref="C2:F2"/>
    <mergeCell ref="G2:J2"/>
    <mergeCell ref="A3:A6"/>
    <mergeCell ref="A7:A8"/>
    <mergeCell ref="A9:A10"/>
    <mergeCell ref="A11:A12"/>
    <mergeCell ref="A13:A14"/>
    <mergeCell ref="A15:A16"/>
    <mergeCell ref="A17:A18"/>
    <mergeCell ref="C24:C28"/>
    <mergeCell ref="D24:D28"/>
    <mergeCell ref="E24:E28"/>
  </mergeCells>
  <phoneticPr fontId="22" type="noConversion"/>
  <pageMargins left="0.39305555555555599" right="0" top="0.66805555555555596" bottom="0" header="0.31388888888888899" footer="0.31388888888888899"/>
  <pageSetup paperSize="9" fitToHeight="2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B71"/>
  <sheetViews>
    <sheetView workbookViewId="0">
      <selection activeCell="N33" sqref="N33"/>
    </sheetView>
  </sheetViews>
  <sheetFormatPr defaultColWidth="14" defaultRowHeight="13.5"/>
  <cols>
    <col min="1" max="1" width="7.625" style="28" customWidth="1"/>
    <col min="2" max="10" width="10.125" style="28" customWidth="1"/>
    <col min="11" max="11" width="14" style="27" hidden="1" customWidth="1"/>
    <col min="12" max="12" width="15" style="27" customWidth="1"/>
    <col min="13" max="14" width="14" style="27"/>
    <col min="15" max="256" width="14" style="28"/>
    <col min="257" max="257" width="8.25" style="28" customWidth="1"/>
    <col min="258" max="258" width="14" style="28"/>
    <col min="259" max="259" width="14.625" style="28" customWidth="1"/>
    <col min="260" max="267" width="14" style="28" customWidth="1"/>
    <col min="268" max="268" width="15" style="28" customWidth="1"/>
    <col min="269" max="512" width="14" style="28"/>
    <col min="513" max="513" width="8.25" style="28" customWidth="1"/>
    <col min="514" max="514" width="14" style="28"/>
    <col min="515" max="515" width="14.625" style="28" customWidth="1"/>
    <col min="516" max="523" width="14" style="28" customWidth="1"/>
    <col min="524" max="524" width="15" style="28" customWidth="1"/>
    <col min="525" max="768" width="14" style="28"/>
    <col min="769" max="769" width="8.25" style="28" customWidth="1"/>
    <col min="770" max="770" width="14" style="28"/>
    <col min="771" max="771" width="14.625" style="28" customWidth="1"/>
    <col min="772" max="779" width="14" style="28" customWidth="1"/>
    <col min="780" max="780" width="15" style="28" customWidth="1"/>
    <col min="781" max="1024" width="14" style="28"/>
    <col min="1025" max="1025" width="8.25" style="28" customWidth="1"/>
    <col min="1026" max="1026" width="14" style="28"/>
    <col min="1027" max="1027" width="14.625" style="28" customWidth="1"/>
    <col min="1028" max="1035" width="14" style="28" customWidth="1"/>
    <col min="1036" max="1036" width="15" style="28" customWidth="1"/>
    <col min="1037" max="1280" width="14" style="28"/>
    <col min="1281" max="1281" width="8.25" style="28" customWidth="1"/>
    <col min="1282" max="1282" width="14" style="28"/>
    <col min="1283" max="1283" width="14.625" style="28" customWidth="1"/>
    <col min="1284" max="1291" width="14" style="28" customWidth="1"/>
    <col min="1292" max="1292" width="15" style="28" customWidth="1"/>
    <col min="1293" max="1536" width="14" style="28"/>
    <col min="1537" max="1537" width="8.25" style="28" customWidth="1"/>
    <col min="1538" max="1538" width="14" style="28"/>
    <col min="1539" max="1539" width="14.625" style="28" customWidth="1"/>
    <col min="1540" max="1547" width="14" style="28" customWidth="1"/>
    <col min="1548" max="1548" width="15" style="28" customWidth="1"/>
    <col min="1549" max="1792" width="14" style="28"/>
    <col min="1793" max="1793" width="8.25" style="28" customWidth="1"/>
    <col min="1794" max="1794" width="14" style="28"/>
    <col min="1795" max="1795" width="14.625" style="28" customWidth="1"/>
    <col min="1796" max="1803" width="14" style="28" customWidth="1"/>
    <col min="1804" max="1804" width="15" style="28" customWidth="1"/>
    <col min="1805" max="2048" width="14" style="28"/>
    <col min="2049" max="2049" width="8.25" style="28" customWidth="1"/>
    <col min="2050" max="2050" width="14" style="28"/>
    <col min="2051" max="2051" width="14.625" style="28" customWidth="1"/>
    <col min="2052" max="2059" width="14" style="28" customWidth="1"/>
    <col min="2060" max="2060" width="15" style="28" customWidth="1"/>
    <col min="2061" max="2304" width="14" style="28"/>
    <col min="2305" max="2305" width="8.25" style="28" customWidth="1"/>
    <col min="2306" max="2306" width="14" style="28"/>
    <col min="2307" max="2307" width="14.625" style="28" customWidth="1"/>
    <col min="2308" max="2315" width="14" style="28" customWidth="1"/>
    <col min="2316" max="2316" width="15" style="28" customWidth="1"/>
    <col min="2317" max="2560" width="14" style="28"/>
    <col min="2561" max="2561" width="8.25" style="28" customWidth="1"/>
    <col min="2562" max="2562" width="14" style="28"/>
    <col min="2563" max="2563" width="14.625" style="28" customWidth="1"/>
    <col min="2564" max="2571" width="14" style="28" customWidth="1"/>
    <col min="2572" max="2572" width="15" style="28" customWidth="1"/>
    <col min="2573" max="2816" width="14" style="28"/>
    <col min="2817" max="2817" width="8.25" style="28" customWidth="1"/>
    <col min="2818" max="2818" width="14" style="28"/>
    <col min="2819" max="2819" width="14.625" style="28" customWidth="1"/>
    <col min="2820" max="2827" width="14" style="28" customWidth="1"/>
    <col min="2828" max="2828" width="15" style="28" customWidth="1"/>
    <col min="2829" max="3072" width="14" style="28"/>
    <col min="3073" max="3073" width="8.25" style="28" customWidth="1"/>
    <col min="3074" max="3074" width="14" style="28"/>
    <col min="3075" max="3075" width="14.625" style="28" customWidth="1"/>
    <col min="3076" max="3083" width="14" style="28" customWidth="1"/>
    <col min="3084" max="3084" width="15" style="28" customWidth="1"/>
    <col min="3085" max="3328" width="14" style="28"/>
    <col min="3329" max="3329" width="8.25" style="28" customWidth="1"/>
    <col min="3330" max="3330" width="14" style="28"/>
    <col min="3331" max="3331" width="14.625" style="28" customWidth="1"/>
    <col min="3332" max="3339" width="14" style="28" customWidth="1"/>
    <col min="3340" max="3340" width="15" style="28" customWidth="1"/>
    <col min="3341" max="3584" width="14" style="28"/>
    <col min="3585" max="3585" width="8.25" style="28" customWidth="1"/>
    <col min="3586" max="3586" width="14" style="28"/>
    <col min="3587" max="3587" width="14.625" style="28" customWidth="1"/>
    <col min="3588" max="3595" width="14" style="28" customWidth="1"/>
    <col min="3596" max="3596" width="15" style="28" customWidth="1"/>
    <col min="3597" max="3840" width="14" style="28"/>
    <col min="3841" max="3841" width="8.25" style="28" customWidth="1"/>
    <col min="3842" max="3842" width="14" style="28"/>
    <col min="3843" max="3843" width="14.625" style="28" customWidth="1"/>
    <col min="3844" max="3851" width="14" style="28" customWidth="1"/>
    <col min="3852" max="3852" width="15" style="28" customWidth="1"/>
    <col min="3853" max="4096" width="14" style="28"/>
    <col min="4097" max="4097" width="8.25" style="28" customWidth="1"/>
    <col min="4098" max="4098" width="14" style="28"/>
    <col min="4099" max="4099" width="14.625" style="28" customWidth="1"/>
    <col min="4100" max="4107" width="14" style="28" customWidth="1"/>
    <col min="4108" max="4108" width="15" style="28" customWidth="1"/>
    <col min="4109" max="4352" width="14" style="28"/>
    <col min="4353" max="4353" width="8.25" style="28" customWidth="1"/>
    <col min="4354" max="4354" width="14" style="28"/>
    <col min="4355" max="4355" width="14.625" style="28" customWidth="1"/>
    <col min="4356" max="4363" width="14" style="28" customWidth="1"/>
    <col min="4364" max="4364" width="15" style="28" customWidth="1"/>
    <col min="4365" max="4608" width="14" style="28"/>
    <col min="4609" max="4609" width="8.25" style="28" customWidth="1"/>
    <col min="4610" max="4610" width="14" style="28"/>
    <col min="4611" max="4611" width="14.625" style="28" customWidth="1"/>
    <col min="4612" max="4619" width="14" style="28" customWidth="1"/>
    <col min="4620" max="4620" width="15" style="28" customWidth="1"/>
    <col min="4621" max="4864" width="14" style="28"/>
    <col min="4865" max="4865" width="8.25" style="28" customWidth="1"/>
    <col min="4866" max="4866" width="14" style="28"/>
    <col min="4867" max="4867" width="14.625" style="28" customWidth="1"/>
    <col min="4868" max="4875" width="14" style="28" customWidth="1"/>
    <col min="4876" max="4876" width="15" style="28" customWidth="1"/>
    <col min="4877" max="5120" width="14" style="28"/>
    <col min="5121" max="5121" width="8.25" style="28" customWidth="1"/>
    <col min="5122" max="5122" width="14" style="28"/>
    <col min="5123" max="5123" width="14.625" style="28" customWidth="1"/>
    <col min="5124" max="5131" width="14" style="28" customWidth="1"/>
    <col min="5132" max="5132" width="15" style="28" customWidth="1"/>
    <col min="5133" max="5376" width="14" style="28"/>
    <col min="5377" max="5377" width="8.25" style="28" customWidth="1"/>
    <col min="5378" max="5378" width="14" style="28"/>
    <col min="5379" max="5379" width="14.625" style="28" customWidth="1"/>
    <col min="5380" max="5387" width="14" style="28" customWidth="1"/>
    <col min="5388" max="5388" width="15" style="28" customWidth="1"/>
    <col min="5389" max="5632" width="14" style="28"/>
    <col min="5633" max="5633" width="8.25" style="28" customWidth="1"/>
    <col min="5634" max="5634" width="14" style="28"/>
    <col min="5635" max="5635" width="14.625" style="28" customWidth="1"/>
    <col min="5636" max="5643" width="14" style="28" customWidth="1"/>
    <col min="5644" max="5644" width="15" style="28" customWidth="1"/>
    <col min="5645" max="5888" width="14" style="28"/>
    <col min="5889" max="5889" width="8.25" style="28" customWidth="1"/>
    <col min="5890" max="5890" width="14" style="28"/>
    <col min="5891" max="5891" width="14.625" style="28" customWidth="1"/>
    <col min="5892" max="5899" width="14" style="28" customWidth="1"/>
    <col min="5900" max="5900" width="15" style="28" customWidth="1"/>
    <col min="5901" max="6144" width="14" style="28"/>
    <col min="6145" max="6145" width="8.25" style="28" customWidth="1"/>
    <col min="6146" max="6146" width="14" style="28"/>
    <col min="6147" max="6147" width="14.625" style="28" customWidth="1"/>
    <col min="6148" max="6155" width="14" style="28" customWidth="1"/>
    <col min="6156" max="6156" width="15" style="28" customWidth="1"/>
    <col min="6157" max="6400" width="14" style="28"/>
    <col min="6401" max="6401" width="8.25" style="28" customWidth="1"/>
    <col min="6402" max="6402" width="14" style="28"/>
    <col min="6403" max="6403" width="14.625" style="28" customWidth="1"/>
    <col min="6404" max="6411" width="14" style="28" customWidth="1"/>
    <col min="6412" max="6412" width="15" style="28" customWidth="1"/>
    <col min="6413" max="6656" width="14" style="28"/>
    <col min="6657" max="6657" width="8.25" style="28" customWidth="1"/>
    <col min="6658" max="6658" width="14" style="28"/>
    <col min="6659" max="6659" width="14.625" style="28" customWidth="1"/>
    <col min="6660" max="6667" width="14" style="28" customWidth="1"/>
    <col min="6668" max="6668" width="15" style="28" customWidth="1"/>
    <col min="6669" max="6912" width="14" style="28"/>
    <col min="6913" max="6913" width="8.25" style="28" customWidth="1"/>
    <col min="6914" max="6914" width="14" style="28"/>
    <col min="6915" max="6915" width="14.625" style="28" customWidth="1"/>
    <col min="6916" max="6923" width="14" style="28" customWidth="1"/>
    <col min="6924" max="6924" width="15" style="28" customWidth="1"/>
    <col min="6925" max="7168" width="14" style="28"/>
    <col min="7169" max="7169" width="8.25" style="28" customWidth="1"/>
    <col min="7170" max="7170" width="14" style="28"/>
    <col min="7171" max="7171" width="14.625" style="28" customWidth="1"/>
    <col min="7172" max="7179" width="14" style="28" customWidth="1"/>
    <col min="7180" max="7180" width="15" style="28" customWidth="1"/>
    <col min="7181" max="7424" width="14" style="28"/>
    <col min="7425" max="7425" width="8.25" style="28" customWidth="1"/>
    <col min="7426" max="7426" width="14" style="28"/>
    <col min="7427" max="7427" width="14.625" style="28" customWidth="1"/>
    <col min="7428" max="7435" width="14" style="28" customWidth="1"/>
    <col min="7436" max="7436" width="15" style="28" customWidth="1"/>
    <col min="7437" max="7680" width="14" style="28"/>
    <col min="7681" max="7681" width="8.25" style="28" customWidth="1"/>
    <col min="7682" max="7682" width="14" style="28"/>
    <col min="7683" max="7683" width="14.625" style="28" customWidth="1"/>
    <col min="7684" max="7691" width="14" style="28" customWidth="1"/>
    <col min="7692" max="7692" width="15" style="28" customWidth="1"/>
    <col min="7693" max="7936" width="14" style="28"/>
    <col min="7937" max="7937" width="8.25" style="28" customWidth="1"/>
    <col min="7938" max="7938" width="14" style="28"/>
    <col min="7939" max="7939" width="14.625" style="28" customWidth="1"/>
    <col min="7940" max="7947" width="14" style="28" customWidth="1"/>
    <col min="7948" max="7948" width="15" style="28" customWidth="1"/>
    <col min="7949" max="8192" width="14" style="28"/>
    <col min="8193" max="8193" width="8.25" style="28" customWidth="1"/>
    <col min="8194" max="8194" width="14" style="28"/>
    <col min="8195" max="8195" width="14.625" style="28" customWidth="1"/>
    <col min="8196" max="8203" width="14" style="28" customWidth="1"/>
    <col min="8204" max="8204" width="15" style="28" customWidth="1"/>
    <col min="8205" max="8448" width="14" style="28"/>
    <col min="8449" max="8449" width="8.25" style="28" customWidth="1"/>
    <col min="8450" max="8450" width="14" style="28"/>
    <col min="8451" max="8451" width="14.625" style="28" customWidth="1"/>
    <col min="8452" max="8459" width="14" style="28" customWidth="1"/>
    <col min="8460" max="8460" width="15" style="28" customWidth="1"/>
    <col min="8461" max="8704" width="14" style="28"/>
    <col min="8705" max="8705" width="8.25" style="28" customWidth="1"/>
    <col min="8706" max="8706" width="14" style="28"/>
    <col min="8707" max="8707" width="14.625" style="28" customWidth="1"/>
    <col min="8708" max="8715" width="14" style="28" customWidth="1"/>
    <col min="8716" max="8716" width="15" style="28" customWidth="1"/>
    <col min="8717" max="8960" width="14" style="28"/>
    <col min="8961" max="8961" width="8.25" style="28" customWidth="1"/>
    <col min="8962" max="8962" width="14" style="28"/>
    <col min="8963" max="8963" width="14.625" style="28" customWidth="1"/>
    <col min="8964" max="8971" width="14" style="28" customWidth="1"/>
    <col min="8972" max="8972" width="15" style="28" customWidth="1"/>
    <col min="8973" max="9216" width="14" style="28"/>
    <col min="9217" max="9217" width="8.25" style="28" customWidth="1"/>
    <col min="9218" max="9218" width="14" style="28"/>
    <col min="9219" max="9219" width="14.625" style="28" customWidth="1"/>
    <col min="9220" max="9227" width="14" style="28" customWidth="1"/>
    <col min="9228" max="9228" width="15" style="28" customWidth="1"/>
    <col min="9229" max="9472" width="14" style="28"/>
    <col min="9473" max="9473" width="8.25" style="28" customWidth="1"/>
    <col min="9474" max="9474" width="14" style="28"/>
    <col min="9475" max="9475" width="14.625" style="28" customWidth="1"/>
    <col min="9476" max="9483" width="14" style="28" customWidth="1"/>
    <col min="9484" max="9484" width="15" style="28" customWidth="1"/>
    <col min="9485" max="9728" width="14" style="28"/>
    <col min="9729" max="9729" width="8.25" style="28" customWidth="1"/>
    <col min="9730" max="9730" width="14" style="28"/>
    <col min="9731" max="9731" width="14.625" style="28" customWidth="1"/>
    <col min="9732" max="9739" width="14" style="28" customWidth="1"/>
    <col min="9740" max="9740" width="15" style="28" customWidth="1"/>
    <col min="9741" max="9984" width="14" style="28"/>
    <col min="9985" max="9985" width="8.25" style="28" customWidth="1"/>
    <col min="9986" max="9986" width="14" style="28"/>
    <col min="9987" max="9987" width="14.625" style="28" customWidth="1"/>
    <col min="9988" max="9995" width="14" style="28" customWidth="1"/>
    <col min="9996" max="9996" width="15" style="28" customWidth="1"/>
    <col min="9997" max="10240" width="14" style="28"/>
    <col min="10241" max="10241" width="8.25" style="28" customWidth="1"/>
    <col min="10242" max="10242" width="14" style="28"/>
    <col min="10243" max="10243" width="14.625" style="28" customWidth="1"/>
    <col min="10244" max="10251" width="14" style="28" customWidth="1"/>
    <col min="10252" max="10252" width="15" style="28" customWidth="1"/>
    <col min="10253" max="10496" width="14" style="28"/>
    <col min="10497" max="10497" width="8.25" style="28" customWidth="1"/>
    <col min="10498" max="10498" width="14" style="28"/>
    <col min="10499" max="10499" width="14.625" style="28" customWidth="1"/>
    <col min="10500" max="10507" width="14" style="28" customWidth="1"/>
    <col min="10508" max="10508" width="15" style="28" customWidth="1"/>
    <col min="10509" max="10752" width="14" style="28"/>
    <col min="10753" max="10753" width="8.25" style="28" customWidth="1"/>
    <col min="10754" max="10754" width="14" style="28"/>
    <col min="10755" max="10755" width="14.625" style="28" customWidth="1"/>
    <col min="10756" max="10763" width="14" style="28" customWidth="1"/>
    <col min="10764" max="10764" width="15" style="28" customWidth="1"/>
    <col min="10765" max="11008" width="14" style="28"/>
    <col min="11009" max="11009" width="8.25" style="28" customWidth="1"/>
    <col min="11010" max="11010" width="14" style="28"/>
    <col min="11011" max="11011" width="14.625" style="28" customWidth="1"/>
    <col min="11012" max="11019" width="14" style="28" customWidth="1"/>
    <col min="11020" max="11020" width="15" style="28" customWidth="1"/>
    <col min="11021" max="11264" width="14" style="28"/>
    <col min="11265" max="11265" width="8.25" style="28" customWidth="1"/>
    <col min="11266" max="11266" width="14" style="28"/>
    <col min="11267" max="11267" width="14.625" style="28" customWidth="1"/>
    <col min="11268" max="11275" width="14" style="28" customWidth="1"/>
    <col min="11276" max="11276" width="15" style="28" customWidth="1"/>
    <col min="11277" max="11520" width="14" style="28"/>
    <col min="11521" max="11521" width="8.25" style="28" customWidth="1"/>
    <col min="11522" max="11522" width="14" style="28"/>
    <col min="11523" max="11523" width="14.625" style="28" customWidth="1"/>
    <col min="11524" max="11531" width="14" style="28" customWidth="1"/>
    <col min="11532" max="11532" width="15" style="28" customWidth="1"/>
    <col min="11533" max="11776" width="14" style="28"/>
    <col min="11777" max="11777" width="8.25" style="28" customWidth="1"/>
    <col min="11778" max="11778" width="14" style="28"/>
    <col min="11779" max="11779" width="14.625" style="28" customWidth="1"/>
    <col min="11780" max="11787" width="14" style="28" customWidth="1"/>
    <col min="11788" max="11788" width="15" style="28" customWidth="1"/>
    <col min="11789" max="12032" width="14" style="28"/>
    <col min="12033" max="12033" width="8.25" style="28" customWidth="1"/>
    <col min="12034" max="12034" width="14" style="28"/>
    <col min="12035" max="12035" width="14.625" style="28" customWidth="1"/>
    <col min="12036" max="12043" width="14" style="28" customWidth="1"/>
    <col min="12044" max="12044" width="15" style="28" customWidth="1"/>
    <col min="12045" max="12288" width="14" style="28"/>
    <col min="12289" max="12289" width="8.25" style="28" customWidth="1"/>
    <col min="12290" max="12290" width="14" style="28"/>
    <col min="12291" max="12291" width="14.625" style="28" customWidth="1"/>
    <col min="12292" max="12299" width="14" style="28" customWidth="1"/>
    <col min="12300" max="12300" width="15" style="28" customWidth="1"/>
    <col min="12301" max="12544" width="14" style="28"/>
    <col min="12545" max="12545" width="8.25" style="28" customWidth="1"/>
    <col min="12546" max="12546" width="14" style="28"/>
    <col min="12547" max="12547" width="14.625" style="28" customWidth="1"/>
    <col min="12548" max="12555" width="14" style="28" customWidth="1"/>
    <col min="12556" max="12556" width="15" style="28" customWidth="1"/>
    <col min="12557" max="12800" width="14" style="28"/>
    <col min="12801" max="12801" width="8.25" style="28" customWidth="1"/>
    <col min="12802" max="12802" width="14" style="28"/>
    <col min="12803" max="12803" width="14.625" style="28" customWidth="1"/>
    <col min="12804" max="12811" width="14" style="28" customWidth="1"/>
    <col min="12812" max="12812" width="15" style="28" customWidth="1"/>
    <col min="12813" max="13056" width="14" style="28"/>
    <col min="13057" max="13057" width="8.25" style="28" customWidth="1"/>
    <col min="13058" max="13058" width="14" style="28"/>
    <col min="13059" max="13059" width="14.625" style="28" customWidth="1"/>
    <col min="13060" max="13067" width="14" style="28" customWidth="1"/>
    <col min="13068" max="13068" width="15" style="28" customWidth="1"/>
    <col min="13069" max="13312" width="14" style="28"/>
    <col min="13313" max="13313" width="8.25" style="28" customWidth="1"/>
    <col min="13314" max="13314" width="14" style="28"/>
    <col min="13315" max="13315" width="14.625" style="28" customWidth="1"/>
    <col min="13316" max="13323" width="14" style="28" customWidth="1"/>
    <col min="13324" max="13324" width="15" style="28" customWidth="1"/>
    <col min="13325" max="13568" width="14" style="28"/>
    <col min="13569" max="13569" width="8.25" style="28" customWidth="1"/>
    <col min="13570" max="13570" width="14" style="28"/>
    <col min="13571" max="13571" width="14.625" style="28" customWidth="1"/>
    <col min="13572" max="13579" width="14" style="28" customWidth="1"/>
    <col min="13580" max="13580" width="15" style="28" customWidth="1"/>
    <col min="13581" max="13824" width="14" style="28"/>
    <col min="13825" max="13825" width="8.25" style="28" customWidth="1"/>
    <col min="13826" max="13826" width="14" style="28"/>
    <col min="13827" max="13827" width="14.625" style="28" customWidth="1"/>
    <col min="13828" max="13835" width="14" style="28" customWidth="1"/>
    <col min="13836" max="13836" width="15" style="28" customWidth="1"/>
    <col min="13837" max="14080" width="14" style="28"/>
    <col min="14081" max="14081" width="8.25" style="28" customWidth="1"/>
    <col min="14082" max="14082" width="14" style="28"/>
    <col min="14083" max="14083" width="14.625" style="28" customWidth="1"/>
    <col min="14084" max="14091" width="14" style="28" customWidth="1"/>
    <col min="14092" max="14092" width="15" style="28" customWidth="1"/>
    <col min="14093" max="14336" width="14" style="28"/>
    <col min="14337" max="14337" width="8.25" style="28" customWidth="1"/>
    <col min="14338" max="14338" width="14" style="28"/>
    <col min="14339" max="14339" width="14.625" style="28" customWidth="1"/>
    <col min="14340" max="14347" width="14" style="28" customWidth="1"/>
    <col min="14348" max="14348" width="15" style="28" customWidth="1"/>
    <col min="14349" max="14592" width="14" style="28"/>
    <col min="14593" max="14593" width="8.25" style="28" customWidth="1"/>
    <col min="14594" max="14594" width="14" style="28"/>
    <col min="14595" max="14595" width="14.625" style="28" customWidth="1"/>
    <col min="14596" max="14603" width="14" style="28" customWidth="1"/>
    <col min="14604" max="14604" width="15" style="28" customWidth="1"/>
    <col min="14605" max="14848" width="14" style="28"/>
    <col min="14849" max="14849" width="8.25" style="28" customWidth="1"/>
    <col min="14850" max="14850" width="14" style="28"/>
    <col min="14851" max="14851" width="14.625" style="28" customWidth="1"/>
    <col min="14852" max="14859" width="14" style="28" customWidth="1"/>
    <col min="14860" max="14860" width="15" style="28" customWidth="1"/>
    <col min="14861" max="15104" width="14" style="28"/>
    <col min="15105" max="15105" width="8.25" style="28" customWidth="1"/>
    <col min="15106" max="15106" width="14" style="28"/>
    <col min="15107" max="15107" width="14.625" style="28" customWidth="1"/>
    <col min="15108" max="15115" width="14" style="28" customWidth="1"/>
    <col min="15116" max="15116" width="15" style="28" customWidth="1"/>
    <col min="15117" max="15360" width="14" style="28"/>
    <col min="15361" max="15361" width="8.25" style="28" customWidth="1"/>
    <col min="15362" max="15362" width="14" style="28"/>
    <col min="15363" max="15363" width="14.625" style="28" customWidth="1"/>
    <col min="15364" max="15371" width="14" style="28" customWidth="1"/>
    <col min="15372" max="15372" width="15" style="28" customWidth="1"/>
    <col min="15373" max="15616" width="14" style="28"/>
    <col min="15617" max="15617" width="8.25" style="28" customWidth="1"/>
    <col min="15618" max="15618" width="14" style="28"/>
    <col min="15619" max="15619" width="14.625" style="28" customWidth="1"/>
    <col min="15620" max="15627" width="14" style="28" customWidth="1"/>
    <col min="15628" max="15628" width="15" style="28" customWidth="1"/>
    <col min="15629" max="15872" width="14" style="28"/>
    <col min="15873" max="15873" width="8.25" style="28" customWidth="1"/>
    <col min="15874" max="15874" width="14" style="28"/>
    <col min="15875" max="15875" width="14.625" style="28" customWidth="1"/>
    <col min="15876" max="15883" width="14" style="28" customWidth="1"/>
    <col min="15884" max="15884" width="15" style="28" customWidth="1"/>
    <col min="15885" max="16128" width="14" style="28"/>
    <col min="16129" max="16129" width="8.25" style="28" customWidth="1"/>
    <col min="16130" max="16130" width="14" style="28"/>
    <col min="16131" max="16131" width="14.625" style="28" customWidth="1"/>
    <col min="16132" max="16139" width="14" style="28" customWidth="1"/>
    <col min="16140" max="16140" width="15" style="28" customWidth="1"/>
    <col min="16141" max="16384" width="14" style="28"/>
  </cols>
  <sheetData>
    <row r="1" spans="1:106" ht="19.5" customHeight="1">
      <c r="A1" s="184" t="s">
        <v>110</v>
      </c>
      <c r="B1" s="185"/>
      <c r="C1" s="185"/>
      <c r="D1" s="185"/>
      <c r="E1" s="185"/>
      <c r="F1" s="185"/>
      <c r="G1" s="185"/>
      <c r="H1" s="185"/>
      <c r="I1" s="185"/>
      <c r="J1" s="186"/>
      <c r="L1" s="11"/>
    </row>
    <row r="2" spans="1:106" s="26" customFormat="1" ht="11.1" customHeight="1">
      <c r="A2" s="29" t="s">
        <v>7</v>
      </c>
      <c r="B2" s="30" t="s">
        <v>8</v>
      </c>
      <c r="C2" s="187" t="s">
        <v>2</v>
      </c>
      <c r="D2" s="188"/>
      <c r="E2" s="188"/>
      <c r="F2" s="189"/>
      <c r="G2" s="187" t="s">
        <v>1</v>
      </c>
      <c r="H2" s="188"/>
      <c r="I2" s="188"/>
      <c r="J2" s="189"/>
      <c r="K2" s="26" t="s">
        <v>9</v>
      </c>
      <c r="L2" s="11"/>
      <c r="M2" s="31"/>
      <c r="N2" s="31"/>
    </row>
    <row r="3" spans="1:106" s="17" customFormat="1" ht="11.1" customHeight="1">
      <c r="A3" s="190" t="s">
        <v>22</v>
      </c>
      <c r="B3" s="6" t="s">
        <v>11</v>
      </c>
      <c r="C3" s="89" t="s">
        <v>56</v>
      </c>
      <c r="D3" s="99" t="s">
        <v>57</v>
      </c>
      <c r="E3" s="89" t="s">
        <v>58</v>
      </c>
      <c r="F3" s="89" t="s">
        <v>59</v>
      </c>
      <c r="G3" s="89" t="s">
        <v>56</v>
      </c>
      <c r="H3" s="89" t="s">
        <v>57</v>
      </c>
      <c r="I3" s="89" t="s">
        <v>58</v>
      </c>
      <c r="J3" s="89" t="s">
        <v>59</v>
      </c>
      <c r="K3" s="21"/>
      <c r="M3" s="21"/>
      <c r="N3" s="21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</row>
    <row r="4" spans="1:106" s="17" customFormat="1" ht="11.1" customHeight="1">
      <c r="A4" s="190"/>
      <c r="B4" s="6" t="s">
        <v>12</v>
      </c>
      <c r="C4" s="89" t="s">
        <v>50</v>
      </c>
      <c r="D4" s="99" t="s">
        <v>14</v>
      </c>
      <c r="E4" s="89" t="s">
        <v>14</v>
      </c>
      <c r="F4" s="89" t="s">
        <v>13</v>
      </c>
      <c r="G4" s="89" t="s">
        <v>13</v>
      </c>
      <c r="H4" s="89" t="s">
        <v>14</v>
      </c>
      <c r="I4" s="89" t="s">
        <v>14</v>
      </c>
      <c r="J4" s="89" t="s">
        <v>50</v>
      </c>
      <c r="K4" s="21"/>
      <c r="L4" s="21"/>
      <c r="M4" s="21"/>
      <c r="N4" s="21"/>
    </row>
    <row r="5" spans="1:106" s="17" customFormat="1" ht="11.1" customHeight="1">
      <c r="A5" s="190"/>
      <c r="B5" s="6" t="s">
        <v>15</v>
      </c>
      <c r="C5" s="89" t="s">
        <v>3</v>
      </c>
      <c r="D5" s="99" t="s">
        <v>0</v>
      </c>
      <c r="E5" s="89" t="s">
        <v>0</v>
      </c>
      <c r="F5" s="89" t="s">
        <v>0</v>
      </c>
      <c r="G5" s="96" t="s">
        <v>0</v>
      </c>
      <c r="H5" s="96" t="s">
        <v>0</v>
      </c>
      <c r="I5" s="96" t="s">
        <v>0</v>
      </c>
      <c r="J5" s="96" t="s">
        <v>3</v>
      </c>
      <c r="K5" s="21"/>
      <c r="L5" s="21"/>
      <c r="M5" s="21"/>
      <c r="N5" s="21"/>
    </row>
    <row r="6" spans="1:106" s="17" customFormat="1" ht="11.1" customHeight="1">
      <c r="A6" s="190"/>
      <c r="B6" s="6" t="s">
        <v>16</v>
      </c>
      <c r="C6" s="181" t="s">
        <v>137</v>
      </c>
      <c r="D6" s="99">
        <v>85.94</v>
      </c>
      <c r="E6" s="181" t="s">
        <v>137</v>
      </c>
      <c r="F6" s="181" t="s">
        <v>137</v>
      </c>
      <c r="G6" s="181" t="s">
        <v>137</v>
      </c>
      <c r="H6" s="181" t="s">
        <v>137</v>
      </c>
      <c r="I6" s="181" t="s">
        <v>137</v>
      </c>
      <c r="J6" s="181" t="s">
        <v>137</v>
      </c>
      <c r="K6" s="23" t="e">
        <f>J6+I6+H6+G6+F6+E6+D6+C6</f>
        <v>#VALUE!</v>
      </c>
      <c r="L6" s="21"/>
      <c r="M6" s="21"/>
      <c r="N6" s="21"/>
    </row>
    <row r="7" spans="1:106" s="17" customFormat="1" ht="11.1" customHeight="1">
      <c r="A7" s="190"/>
      <c r="B7" s="6" t="s">
        <v>17</v>
      </c>
      <c r="C7" s="182"/>
      <c r="D7" s="99">
        <v>66.38</v>
      </c>
      <c r="E7" s="182"/>
      <c r="F7" s="182"/>
      <c r="G7" s="182"/>
      <c r="H7" s="182"/>
      <c r="I7" s="182"/>
      <c r="J7" s="182"/>
      <c r="K7" s="23">
        <f>J7+I7+H7+G7+F7+E7+D7+C7</f>
        <v>66.38</v>
      </c>
      <c r="L7" s="21"/>
      <c r="M7" s="21"/>
      <c r="N7" s="21"/>
    </row>
    <row r="8" spans="1:106" s="17" customFormat="1" ht="11.1" customHeight="1">
      <c r="A8" s="190"/>
      <c r="B8" s="6" t="s">
        <v>18</v>
      </c>
      <c r="C8" s="182"/>
      <c r="D8" s="99">
        <v>29787.7</v>
      </c>
      <c r="E8" s="182"/>
      <c r="F8" s="182"/>
      <c r="G8" s="182"/>
      <c r="H8" s="182"/>
      <c r="I8" s="182"/>
      <c r="J8" s="182"/>
      <c r="K8" s="23"/>
      <c r="L8" s="21"/>
      <c r="M8" s="21"/>
      <c r="N8" s="21"/>
    </row>
    <row r="9" spans="1:106" s="18" customFormat="1" ht="11.1" customHeight="1">
      <c r="A9" s="190"/>
      <c r="B9" s="6" t="s">
        <v>19</v>
      </c>
      <c r="C9" s="182"/>
      <c r="D9" s="99">
        <v>23008</v>
      </c>
      <c r="E9" s="182"/>
      <c r="F9" s="182"/>
      <c r="G9" s="182"/>
      <c r="H9" s="182"/>
      <c r="I9" s="182"/>
      <c r="J9" s="182"/>
      <c r="K9" s="24">
        <f t="shared" ref="K9:K34" si="0">J9+I9+H9+G9+F9+E9+D9+C9</f>
        <v>23008</v>
      </c>
      <c r="L9" s="24"/>
      <c r="M9" s="24"/>
      <c r="N9" s="24"/>
    </row>
    <row r="10" spans="1:106" s="17" customFormat="1" ht="11.1" customHeight="1">
      <c r="A10" s="190"/>
      <c r="B10" s="6" t="s">
        <v>20</v>
      </c>
      <c r="C10" s="183"/>
      <c r="D10" s="99">
        <v>1977308</v>
      </c>
      <c r="E10" s="183"/>
      <c r="F10" s="183"/>
      <c r="G10" s="183"/>
      <c r="H10" s="183"/>
      <c r="I10" s="183"/>
      <c r="J10" s="183"/>
      <c r="K10" s="23">
        <f t="shared" si="0"/>
        <v>1977308</v>
      </c>
      <c r="L10" s="21"/>
      <c r="M10" s="21"/>
      <c r="N10" s="21"/>
    </row>
    <row r="11" spans="1:106" s="17" customFormat="1" ht="11.1" customHeight="1">
      <c r="A11" s="190" t="s">
        <v>23</v>
      </c>
      <c r="B11" s="6" t="s">
        <v>11</v>
      </c>
      <c r="C11" s="89" t="s">
        <v>60</v>
      </c>
      <c r="D11" s="89" t="s">
        <v>61</v>
      </c>
      <c r="E11" s="89" t="s">
        <v>62</v>
      </c>
      <c r="F11" s="89" t="s">
        <v>63</v>
      </c>
      <c r="G11" s="89" t="s">
        <v>60</v>
      </c>
      <c r="H11" s="89" t="s">
        <v>61</v>
      </c>
      <c r="I11" s="89" t="s">
        <v>62</v>
      </c>
      <c r="J11" s="89" t="s">
        <v>63</v>
      </c>
      <c r="K11" s="23">
        <f t="shared" si="0"/>
        <v>9620</v>
      </c>
      <c r="L11" s="21"/>
      <c r="M11" s="21"/>
      <c r="N11" s="21"/>
    </row>
    <row r="12" spans="1:106" s="17" customFormat="1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23" t="e">
        <f t="shared" si="0"/>
        <v>#VALUE!</v>
      </c>
      <c r="L12" s="21"/>
      <c r="M12" s="21"/>
      <c r="N12" s="21"/>
    </row>
    <row r="13" spans="1:106" s="17" customFormat="1" ht="11.1" customHeight="1">
      <c r="A13" s="190" t="s">
        <v>24</v>
      </c>
      <c r="B13" s="6" t="s">
        <v>11</v>
      </c>
      <c r="C13" s="89" t="s">
        <v>64</v>
      </c>
      <c r="D13" s="89" t="s">
        <v>65</v>
      </c>
      <c r="E13" s="89" t="s">
        <v>66</v>
      </c>
      <c r="F13" s="89" t="s">
        <v>67</v>
      </c>
      <c r="G13" s="89" t="s">
        <v>64</v>
      </c>
      <c r="H13" s="89" t="s">
        <v>65</v>
      </c>
      <c r="I13" s="89" t="s">
        <v>66</v>
      </c>
      <c r="J13" s="89" t="s">
        <v>67</v>
      </c>
      <c r="K13" s="23">
        <f t="shared" si="0"/>
        <v>8820</v>
      </c>
      <c r="L13" s="21"/>
      <c r="M13" s="21"/>
      <c r="N13" s="21"/>
    </row>
    <row r="14" spans="1:106" s="17" customFormat="1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23" t="e">
        <f t="shared" si="0"/>
        <v>#VALUE!</v>
      </c>
      <c r="L14" s="21"/>
      <c r="M14" s="21"/>
      <c r="N14" s="21"/>
    </row>
    <row r="15" spans="1:106" s="17" customFormat="1" ht="11.1" customHeight="1">
      <c r="A15" s="190" t="s">
        <v>25</v>
      </c>
      <c r="B15" s="6" t="s">
        <v>11</v>
      </c>
      <c r="C15" s="89" t="s">
        <v>68</v>
      </c>
      <c r="D15" s="89" t="s">
        <v>69</v>
      </c>
      <c r="E15" s="89" t="s">
        <v>70</v>
      </c>
      <c r="F15" s="89" t="s">
        <v>71</v>
      </c>
      <c r="G15" s="89" t="s">
        <v>68</v>
      </c>
      <c r="H15" s="89" t="s">
        <v>69</v>
      </c>
      <c r="I15" s="89" t="s">
        <v>70</v>
      </c>
      <c r="J15" s="89" t="s">
        <v>71</v>
      </c>
      <c r="K15" s="23">
        <f t="shared" si="0"/>
        <v>8020</v>
      </c>
      <c r="L15" s="21"/>
      <c r="M15" s="21"/>
      <c r="N15" s="21"/>
    </row>
    <row r="16" spans="1:106" s="17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23" t="e">
        <f t="shared" si="0"/>
        <v>#VALUE!</v>
      </c>
      <c r="L16" s="21"/>
      <c r="M16" s="21"/>
      <c r="N16" s="21"/>
    </row>
    <row r="17" spans="1:14" s="17" customFormat="1" ht="11.1" customHeight="1">
      <c r="A17" s="190" t="s">
        <v>26</v>
      </c>
      <c r="B17" s="6" t="s">
        <v>11</v>
      </c>
      <c r="C17" s="89" t="s">
        <v>72</v>
      </c>
      <c r="D17" s="89" t="s">
        <v>73</v>
      </c>
      <c r="E17" s="89" t="s">
        <v>74</v>
      </c>
      <c r="F17" s="89" t="s">
        <v>75</v>
      </c>
      <c r="G17" s="89" t="s">
        <v>72</v>
      </c>
      <c r="H17" s="89" t="s">
        <v>73</v>
      </c>
      <c r="I17" s="89" t="s">
        <v>74</v>
      </c>
      <c r="J17" s="89" t="s">
        <v>75</v>
      </c>
      <c r="K17" s="23">
        <f t="shared" si="0"/>
        <v>7220</v>
      </c>
      <c r="L17" s="21"/>
      <c r="M17" s="21"/>
      <c r="N17" s="21"/>
    </row>
    <row r="18" spans="1:14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23" t="e">
        <f t="shared" si="0"/>
        <v>#VALUE!</v>
      </c>
      <c r="L18" s="21"/>
      <c r="M18" s="21"/>
      <c r="N18" s="21"/>
    </row>
    <row r="19" spans="1:14" s="17" customFormat="1" ht="11.1" customHeight="1">
      <c r="A19" s="190" t="s">
        <v>27</v>
      </c>
      <c r="B19" s="6" t="s">
        <v>11</v>
      </c>
      <c r="C19" s="89" t="s">
        <v>76</v>
      </c>
      <c r="D19" s="89" t="s">
        <v>77</v>
      </c>
      <c r="E19" s="89" t="s">
        <v>78</v>
      </c>
      <c r="F19" s="89" t="s">
        <v>79</v>
      </c>
      <c r="G19" s="89" t="s">
        <v>76</v>
      </c>
      <c r="H19" s="89" t="s">
        <v>77</v>
      </c>
      <c r="I19" s="89" t="s">
        <v>78</v>
      </c>
      <c r="J19" s="89" t="s">
        <v>79</v>
      </c>
      <c r="K19" s="23">
        <f t="shared" si="0"/>
        <v>6420</v>
      </c>
      <c r="L19" s="21"/>
      <c r="M19" s="21"/>
      <c r="N19" s="21"/>
    </row>
    <row r="20" spans="1:14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23" t="e">
        <f t="shared" si="0"/>
        <v>#VALUE!</v>
      </c>
      <c r="L20" s="21"/>
      <c r="M20" s="21"/>
      <c r="N20" s="21"/>
    </row>
    <row r="21" spans="1:14" s="17" customFormat="1" ht="9.75" customHeight="1">
      <c r="A21" s="190" t="s">
        <v>28</v>
      </c>
      <c r="B21" s="6" t="s">
        <v>11</v>
      </c>
      <c r="C21" s="89" t="s">
        <v>80</v>
      </c>
      <c r="D21" s="89" t="s">
        <v>81</v>
      </c>
      <c r="E21" s="89" t="s">
        <v>82</v>
      </c>
      <c r="F21" s="89" t="s">
        <v>83</v>
      </c>
      <c r="G21" s="89" t="s">
        <v>80</v>
      </c>
      <c r="H21" s="89" t="s">
        <v>81</v>
      </c>
      <c r="I21" s="89" t="s">
        <v>82</v>
      </c>
      <c r="J21" s="89" t="s">
        <v>83</v>
      </c>
      <c r="K21" s="23">
        <f t="shared" si="0"/>
        <v>5620</v>
      </c>
      <c r="L21" s="21"/>
      <c r="M21" s="21"/>
      <c r="N21" s="21"/>
    </row>
    <row r="22" spans="1:14" s="17" customFormat="1" ht="9.75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23" t="e">
        <f t="shared" si="0"/>
        <v>#VALUE!</v>
      </c>
      <c r="L22" s="21"/>
      <c r="M22" s="21"/>
      <c r="N22" s="21"/>
    </row>
    <row r="23" spans="1:14" s="17" customFormat="1" ht="11.1" customHeight="1">
      <c r="A23" s="190" t="s">
        <v>29</v>
      </c>
      <c r="B23" s="6" t="s">
        <v>11</v>
      </c>
      <c r="C23" s="89" t="s">
        <v>84</v>
      </c>
      <c r="D23" s="89" t="s">
        <v>85</v>
      </c>
      <c r="E23" s="89" t="s">
        <v>86</v>
      </c>
      <c r="F23" s="89" t="s">
        <v>87</v>
      </c>
      <c r="G23" s="89" t="s">
        <v>84</v>
      </c>
      <c r="H23" s="89" t="s">
        <v>85</v>
      </c>
      <c r="I23" s="89" t="s">
        <v>86</v>
      </c>
      <c r="J23" s="89" t="s">
        <v>87</v>
      </c>
      <c r="K23" s="23">
        <f t="shared" si="0"/>
        <v>4820</v>
      </c>
      <c r="L23" s="21"/>
      <c r="M23" s="21"/>
      <c r="N23" s="21"/>
    </row>
    <row r="24" spans="1:14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23" t="e">
        <f t="shared" si="0"/>
        <v>#VALUE!</v>
      </c>
      <c r="L24" s="21"/>
      <c r="M24" s="21"/>
      <c r="N24" s="21"/>
    </row>
    <row r="25" spans="1:14" s="17" customFormat="1" ht="11.1" customHeight="1">
      <c r="A25" s="190" t="s">
        <v>30</v>
      </c>
      <c r="B25" s="6" t="s">
        <v>11</v>
      </c>
      <c r="C25" s="89" t="s">
        <v>88</v>
      </c>
      <c r="D25" s="89" t="s">
        <v>89</v>
      </c>
      <c r="E25" s="89" t="s">
        <v>90</v>
      </c>
      <c r="F25" s="89" t="s">
        <v>91</v>
      </c>
      <c r="G25" s="89" t="s">
        <v>88</v>
      </c>
      <c r="H25" s="89" t="s">
        <v>89</v>
      </c>
      <c r="I25" s="89" t="s">
        <v>90</v>
      </c>
      <c r="J25" s="89" t="s">
        <v>91</v>
      </c>
      <c r="K25" s="23">
        <f t="shared" si="0"/>
        <v>4020</v>
      </c>
      <c r="L25" s="21"/>
      <c r="M25" s="21"/>
      <c r="N25" s="21"/>
    </row>
    <row r="26" spans="1:14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23" t="e">
        <f t="shared" si="0"/>
        <v>#VALUE!</v>
      </c>
      <c r="L26" s="21"/>
      <c r="M26" s="21"/>
      <c r="N26" s="21"/>
    </row>
    <row r="27" spans="1:14" s="17" customFormat="1" ht="11.1" customHeight="1">
      <c r="A27" s="190" t="s">
        <v>31</v>
      </c>
      <c r="B27" s="6" t="s">
        <v>11</v>
      </c>
      <c r="C27" s="89" t="s">
        <v>92</v>
      </c>
      <c r="D27" s="89" t="s">
        <v>93</v>
      </c>
      <c r="E27" s="89" t="s">
        <v>94</v>
      </c>
      <c r="F27" s="89" t="s">
        <v>95</v>
      </c>
      <c r="G27" s="89" t="s">
        <v>92</v>
      </c>
      <c r="H27" s="89" t="s">
        <v>93</v>
      </c>
      <c r="I27" s="89" t="s">
        <v>94</v>
      </c>
      <c r="J27" s="89" t="s">
        <v>95</v>
      </c>
      <c r="K27" s="23">
        <f t="shared" si="0"/>
        <v>3220</v>
      </c>
      <c r="L27" s="21"/>
      <c r="M27" s="21"/>
      <c r="N27" s="21"/>
    </row>
    <row r="28" spans="1:14" s="17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23" t="e">
        <f t="shared" si="0"/>
        <v>#VALUE!</v>
      </c>
      <c r="L28" s="21"/>
      <c r="M28" s="21"/>
      <c r="N28" s="21"/>
    </row>
    <row r="29" spans="1:14" s="17" customFormat="1" ht="11.1" customHeight="1">
      <c r="A29" s="190" t="s">
        <v>32</v>
      </c>
      <c r="B29" s="6" t="s">
        <v>11</v>
      </c>
      <c r="C29" s="89" t="s">
        <v>96</v>
      </c>
      <c r="D29" s="89" t="s">
        <v>97</v>
      </c>
      <c r="E29" s="89" t="s">
        <v>98</v>
      </c>
      <c r="F29" s="89" t="s">
        <v>99</v>
      </c>
      <c r="G29" s="89" t="s">
        <v>96</v>
      </c>
      <c r="H29" s="89" t="s">
        <v>97</v>
      </c>
      <c r="I29" s="89" t="s">
        <v>98</v>
      </c>
      <c r="J29" s="89" t="s">
        <v>99</v>
      </c>
      <c r="K29" s="23">
        <f t="shared" si="0"/>
        <v>2420</v>
      </c>
      <c r="L29" s="21"/>
      <c r="M29" s="21"/>
      <c r="N29" s="21"/>
    </row>
    <row r="30" spans="1:14" s="17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23" t="e">
        <f t="shared" si="0"/>
        <v>#VALUE!</v>
      </c>
      <c r="L30" s="21"/>
      <c r="M30" s="21"/>
      <c r="N30" s="21"/>
    </row>
    <row r="31" spans="1:14" s="17" customFormat="1" ht="11.1" customHeight="1">
      <c r="A31" s="190" t="s">
        <v>33</v>
      </c>
      <c r="B31" s="6" t="s">
        <v>11</v>
      </c>
      <c r="C31" s="89" t="s">
        <v>100</v>
      </c>
      <c r="D31" s="89" t="s">
        <v>101</v>
      </c>
      <c r="E31" s="89" t="s">
        <v>34</v>
      </c>
      <c r="F31" s="89" t="s">
        <v>102</v>
      </c>
      <c r="G31" s="89" t="s">
        <v>100</v>
      </c>
      <c r="H31" s="89" t="s">
        <v>101</v>
      </c>
      <c r="I31" s="89" t="s">
        <v>34</v>
      </c>
      <c r="J31" s="89" t="s">
        <v>102</v>
      </c>
      <c r="K31" s="23">
        <f t="shared" si="0"/>
        <v>1620</v>
      </c>
      <c r="L31" s="21"/>
      <c r="M31" s="21"/>
      <c r="N31" s="21"/>
    </row>
    <row r="32" spans="1:14" s="17" customFormat="1" ht="11.1" customHeight="1">
      <c r="A32" s="190"/>
      <c r="B32" s="6"/>
      <c r="C32" s="179" t="s">
        <v>137</v>
      </c>
      <c r="D32" s="179" t="s">
        <v>137</v>
      </c>
      <c r="E32" s="179" t="s">
        <v>137</v>
      </c>
      <c r="F32" s="179" t="s">
        <v>137</v>
      </c>
      <c r="G32" s="179" t="s">
        <v>137</v>
      </c>
      <c r="H32" s="179" t="s">
        <v>137</v>
      </c>
      <c r="I32" s="179" t="s">
        <v>137</v>
      </c>
      <c r="J32" s="179" t="s">
        <v>137</v>
      </c>
      <c r="K32" s="23" t="e">
        <f t="shared" si="0"/>
        <v>#VALUE!</v>
      </c>
      <c r="L32" s="21"/>
      <c r="M32" s="21"/>
      <c r="N32" s="21"/>
    </row>
    <row r="33" spans="1:14" s="17" customFormat="1" ht="11.1" customHeight="1">
      <c r="A33" s="190" t="s">
        <v>35</v>
      </c>
      <c r="B33" s="6" t="s">
        <v>11</v>
      </c>
      <c r="C33" s="89" t="s">
        <v>103</v>
      </c>
      <c r="D33" s="89" t="s">
        <v>104</v>
      </c>
      <c r="E33" s="89" t="s">
        <v>105</v>
      </c>
      <c r="F33" s="89" t="s">
        <v>106</v>
      </c>
      <c r="G33" s="89" t="s">
        <v>103</v>
      </c>
      <c r="H33" s="89" t="s">
        <v>104</v>
      </c>
      <c r="I33" s="89" t="s">
        <v>105</v>
      </c>
      <c r="J33" s="89" t="s">
        <v>106</v>
      </c>
      <c r="K33" s="23">
        <f t="shared" si="0"/>
        <v>820</v>
      </c>
      <c r="L33" s="21"/>
      <c r="M33" s="21"/>
      <c r="N33" s="21"/>
    </row>
    <row r="34" spans="1:14" s="17" customFormat="1" ht="11.1" customHeight="1">
      <c r="A34" s="190"/>
      <c r="B34" s="6"/>
      <c r="C34" s="179" t="s">
        <v>137</v>
      </c>
      <c r="D34" s="179" t="s">
        <v>137</v>
      </c>
      <c r="E34" s="179" t="s">
        <v>137</v>
      </c>
      <c r="F34" s="179" t="s">
        <v>137</v>
      </c>
      <c r="G34" s="179" t="s">
        <v>137</v>
      </c>
      <c r="H34" s="179" t="s">
        <v>137</v>
      </c>
      <c r="I34" s="179" t="s">
        <v>137</v>
      </c>
      <c r="J34" s="179" t="s">
        <v>137</v>
      </c>
      <c r="K34" s="23" t="e">
        <f t="shared" si="0"/>
        <v>#VALUE!</v>
      </c>
      <c r="L34" s="21"/>
      <c r="M34" s="21"/>
      <c r="N34" s="21"/>
    </row>
    <row r="35" spans="1:14" s="2" customFormat="1" ht="17.100000000000001" customHeight="1"/>
    <row r="36" spans="1:14" s="2" customFormat="1" ht="17.100000000000001" customHeight="1">
      <c r="C36" s="120"/>
      <c r="D36" s="137" t="s">
        <v>114</v>
      </c>
      <c r="E36" s="119"/>
      <c r="F36" s="137" t="s">
        <v>135</v>
      </c>
      <c r="G36" s="176"/>
      <c r="H36" s="136"/>
    </row>
    <row r="37" spans="1:14" s="27" customFormat="1" hidden="1">
      <c r="B37" s="11" t="s">
        <v>40</v>
      </c>
    </row>
    <row r="38" spans="1:14" s="27" customFormat="1" ht="14.25" hidden="1">
      <c r="B38" s="11" t="s">
        <v>111</v>
      </c>
      <c r="K38" s="32" t="s">
        <v>16</v>
      </c>
      <c r="L38" s="33" t="e">
        <f>K34+K32+K30+K28+K26+K24+K22+K20+K18+K16+K14+K12+K6</f>
        <v>#VALUE!</v>
      </c>
    </row>
    <row r="39" spans="1:14" s="27" customFormat="1" ht="14.25" hidden="1">
      <c r="K39" s="32" t="s">
        <v>17</v>
      </c>
      <c r="L39" s="33" t="e">
        <f>#REF!+#REF!+#REF!+#REF!+#REF!+#REF!+#REF!+#REF!+#REF!+#REF!+#REF!+#REF!+K7</f>
        <v>#REF!</v>
      </c>
    </row>
    <row r="40" spans="1:14" s="27" customFormat="1" ht="14.25" hidden="1">
      <c r="K40" s="32" t="s">
        <v>37</v>
      </c>
      <c r="L40" s="33" t="e">
        <f>#REF!+#REF!+#REF!+#REF!+#REF!+#REF!+#REF!+#REF!+#REF!+#REF!+#REF!+#REF!+K10</f>
        <v>#REF!</v>
      </c>
    </row>
    <row r="41" spans="1:14" s="27" customFormat="1" ht="14.25" hidden="1">
      <c r="K41" s="32" t="s">
        <v>38</v>
      </c>
      <c r="L41" s="34" t="e">
        <f>L40/L38</f>
        <v>#REF!</v>
      </c>
    </row>
    <row r="42" spans="1:14" s="27" customFormat="1" ht="14.25" hidden="1">
      <c r="K42" s="35" t="s">
        <v>39</v>
      </c>
      <c r="L42" s="36" t="e">
        <f>#REF!+#REF!+#REF!+#REF!+#REF!+#REF!+#REF!+#REF!+#REF!+#REF!+#REF!+#REF!+#REF!</f>
        <v>#REF!</v>
      </c>
    </row>
    <row r="43" spans="1:14" s="27" customFormat="1"/>
    <row r="44" spans="1:14" s="27" customFormat="1"/>
    <row r="45" spans="1:14" s="27" customFormat="1"/>
    <row r="46" spans="1:14" s="27" customFormat="1"/>
    <row r="47" spans="1:14" s="27" customFormat="1"/>
    <row r="48" spans="1:14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</sheetData>
  <mergeCells count="23">
    <mergeCell ref="A33:A34"/>
    <mergeCell ref="A23:A24"/>
    <mergeCell ref="A25:A26"/>
    <mergeCell ref="A27:A28"/>
    <mergeCell ref="A29:A30"/>
    <mergeCell ref="A31:A32"/>
    <mergeCell ref="A13:A14"/>
    <mergeCell ref="A15:A16"/>
    <mergeCell ref="A17:A18"/>
    <mergeCell ref="A19:A20"/>
    <mergeCell ref="A21:A22"/>
    <mergeCell ref="A1:J1"/>
    <mergeCell ref="C2:F2"/>
    <mergeCell ref="G2:J2"/>
    <mergeCell ref="A3:A10"/>
    <mergeCell ref="A11:A12"/>
    <mergeCell ref="C6:C10"/>
    <mergeCell ref="E6:E10"/>
    <mergeCell ref="F6:F10"/>
    <mergeCell ref="G6:G10"/>
    <mergeCell ref="H6:H10"/>
    <mergeCell ref="I6:I10"/>
    <mergeCell ref="J6:J10"/>
  </mergeCells>
  <phoneticPr fontId="22" type="noConversion"/>
  <pageMargins left="0.39305555555555599" right="0.196527777777778" top="0.66805555555555596" bottom="0" header="0.31388888888888899" footer="0.31388888888888899"/>
  <pageSetup paperSize="9" fitToHeight="2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B55"/>
  <sheetViews>
    <sheetView workbookViewId="0">
      <selection activeCell="E39" sqref="E39"/>
    </sheetView>
  </sheetViews>
  <sheetFormatPr defaultColWidth="14" defaultRowHeight="11.25"/>
  <cols>
    <col min="1" max="10" width="9.625" style="3" customWidth="1"/>
    <col min="11" max="11" width="14" style="2" hidden="1" customWidth="1"/>
    <col min="12" max="12" width="15" style="2" customWidth="1"/>
    <col min="13" max="14" width="14" style="2"/>
    <col min="15" max="256" width="14" style="3"/>
    <col min="257" max="257" width="8.25" style="3" customWidth="1"/>
    <col min="258" max="258" width="14" style="3"/>
    <col min="259" max="262" width="14" style="3" customWidth="1"/>
    <col min="263" max="263" width="14.625" style="3" customWidth="1"/>
    <col min="264" max="267" width="14" style="3" customWidth="1"/>
    <col min="268" max="268" width="15" style="3" customWidth="1"/>
    <col min="269" max="512" width="14" style="3"/>
    <col min="513" max="513" width="8.25" style="3" customWidth="1"/>
    <col min="514" max="514" width="14" style="3"/>
    <col min="515" max="518" width="14" style="3" customWidth="1"/>
    <col min="519" max="519" width="14.625" style="3" customWidth="1"/>
    <col min="520" max="523" width="14" style="3" customWidth="1"/>
    <col min="524" max="524" width="15" style="3" customWidth="1"/>
    <col min="525" max="768" width="14" style="3"/>
    <col min="769" max="769" width="8.25" style="3" customWidth="1"/>
    <col min="770" max="770" width="14" style="3"/>
    <col min="771" max="774" width="14" style="3" customWidth="1"/>
    <col min="775" max="775" width="14.625" style="3" customWidth="1"/>
    <col min="776" max="779" width="14" style="3" customWidth="1"/>
    <col min="780" max="780" width="15" style="3" customWidth="1"/>
    <col min="781" max="1024" width="14" style="3"/>
    <col min="1025" max="1025" width="8.25" style="3" customWidth="1"/>
    <col min="1026" max="1026" width="14" style="3"/>
    <col min="1027" max="1030" width="14" style="3" customWidth="1"/>
    <col min="1031" max="1031" width="14.625" style="3" customWidth="1"/>
    <col min="1032" max="1035" width="14" style="3" customWidth="1"/>
    <col min="1036" max="1036" width="15" style="3" customWidth="1"/>
    <col min="1037" max="1280" width="14" style="3"/>
    <col min="1281" max="1281" width="8.25" style="3" customWidth="1"/>
    <col min="1282" max="1282" width="14" style="3"/>
    <col min="1283" max="1286" width="14" style="3" customWidth="1"/>
    <col min="1287" max="1287" width="14.625" style="3" customWidth="1"/>
    <col min="1288" max="1291" width="14" style="3" customWidth="1"/>
    <col min="1292" max="1292" width="15" style="3" customWidth="1"/>
    <col min="1293" max="1536" width="14" style="3"/>
    <col min="1537" max="1537" width="8.25" style="3" customWidth="1"/>
    <col min="1538" max="1538" width="14" style="3"/>
    <col min="1539" max="1542" width="14" style="3" customWidth="1"/>
    <col min="1543" max="1543" width="14.625" style="3" customWidth="1"/>
    <col min="1544" max="1547" width="14" style="3" customWidth="1"/>
    <col min="1548" max="1548" width="15" style="3" customWidth="1"/>
    <col min="1549" max="1792" width="14" style="3"/>
    <col min="1793" max="1793" width="8.25" style="3" customWidth="1"/>
    <col min="1794" max="1794" width="14" style="3"/>
    <col min="1795" max="1798" width="14" style="3" customWidth="1"/>
    <col min="1799" max="1799" width="14.625" style="3" customWidth="1"/>
    <col min="1800" max="1803" width="14" style="3" customWidth="1"/>
    <col min="1804" max="1804" width="15" style="3" customWidth="1"/>
    <col min="1805" max="2048" width="14" style="3"/>
    <col min="2049" max="2049" width="8.25" style="3" customWidth="1"/>
    <col min="2050" max="2050" width="14" style="3"/>
    <col min="2051" max="2054" width="14" style="3" customWidth="1"/>
    <col min="2055" max="2055" width="14.625" style="3" customWidth="1"/>
    <col min="2056" max="2059" width="14" style="3" customWidth="1"/>
    <col min="2060" max="2060" width="15" style="3" customWidth="1"/>
    <col min="2061" max="2304" width="14" style="3"/>
    <col min="2305" max="2305" width="8.25" style="3" customWidth="1"/>
    <col min="2306" max="2306" width="14" style="3"/>
    <col min="2307" max="2310" width="14" style="3" customWidth="1"/>
    <col min="2311" max="2311" width="14.625" style="3" customWidth="1"/>
    <col min="2312" max="2315" width="14" style="3" customWidth="1"/>
    <col min="2316" max="2316" width="15" style="3" customWidth="1"/>
    <col min="2317" max="2560" width="14" style="3"/>
    <col min="2561" max="2561" width="8.25" style="3" customWidth="1"/>
    <col min="2562" max="2562" width="14" style="3"/>
    <col min="2563" max="2566" width="14" style="3" customWidth="1"/>
    <col min="2567" max="2567" width="14.625" style="3" customWidth="1"/>
    <col min="2568" max="2571" width="14" style="3" customWidth="1"/>
    <col min="2572" max="2572" width="15" style="3" customWidth="1"/>
    <col min="2573" max="2816" width="14" style="3"/>
    <col min="2817" max="2817" width="8.25" style="3" customWidth="1"/>
    <col min="2818" max="2818" width="14" style="3"/>
    <col min="2819" max="2822" width="14" style="3" customWidth="1"/>
    <col min="2823" max="2823" width="14.625" style="3" customWidth="1"/>
    <col min="2824" max="2827" width="14" style="3" customWidth="1"/>
    <col min="2828" max="2828" width="15" style="3" customWidth="1"/>
    <col min="2829" max="3072" width="14" style="3"/>
    <col min="3073" max="3073" width="8.25" style="3" customWidth="1"/>
    <col min="3074" max="3074" width="14" style="3"/>
    <col min="3075" max="3078" width="14" style="3" customWidth="1"/>
    <col min="3079" max="3079" width="14.625" style="3" customWidth="1"/>
    <col min="3080" max="3083" width="14" style="3" customWidth="1"/>
    <col min="3084" max="3084" width="15" style="3" customWidth="1"/>
    <col min="3085" max="3328" width="14" style="3"/>
    <col min="3329" max="3329" width="8.25" style="3" customWidth="1"/>
    <col min="3330" max="3330" width="14" style="3"/>
    <col min="3331" max="3334" width="14" style="3" customWidth="1"/>
    <col min="3335" max="3335" width="14.625" style="3" customWidth="1"/>
    <col min="3336" max="3339" width="14" style="3" customWidth="1"/>
    <col min="3340" max="3340" width="15" style="3" customWidth="1"/>
    <col min="3341" max="3584" width="14" style="3"/>
    <col min="3585" max="3585" width="8.25" style="3" customWidth="1"/>
    <col min="3586" max="3586" width="14" style="3"/>
    <col min="3587" max="3590" width="14" style="3" customWidth="1"/>
    <col min="3591" max="3591" width="14.625" style="3" customWidth="1"/>
    <col min="3592" max="3595" width="14" style="3" customWidth="1"/>
    <col min="3596" max="3596" width="15" style="3" customWidth="1"/>
    <col min="3597" max="3840" width="14" style="3"/>
    <col min="3841" max="3841" width="8.25" style="3" customWidth="1"/>
    <col min="3842" max="3842" width="14" style="3"/>
    <col min="3843" max="3846" width="14" style="3" customWidth="1"/>
    <col min="3847" max="3847" width="14.625" style="3" customWidth="1"/>
    <col min="3848" max="3851" width="14" style="3" customWidth="1"/>
    <col min="3852" max="3852" width="15" style="3" customWidth="1"/>
    <col min="3853" max="4096" width="14" style="3"/>
    <col min="4097" max="4097" width="8.25" style="3" customWidth="1"/>
    <col min="4098" max="4098" width="14" style="3"/>
    <col min="4099" max="4102" width="14" style="3" customWidth="1"/>
    <col min="4103" max="4103" width="14.625" style="3" customWidth="1"/>
    <col min="4104" max="4107" width="14" style="3" customWidth="1"/>
    <col min="4108" max="4108" width="15" style="3" customWidth="1"/>
    <col min="4109" max="4352" width="14" style="3"/>
    <col min="4353" max="4353" width="8.25" style="3" customWidth="1"/>
    <col min="4354" max="4354" width="14" style="3"/>
    <col min="4355" max="4358" width="14" style="3" customWidth="1"/>
    <col min="4359" max="4359" width="14.625" style="3" customWidth="1"/>
    <col min="4360" max="4363" width="14" style="3" customWidth="1"/>
    <col min="4364" max="4364" width="15" style="3" customWidth="1"/>
    <col min="4365" max="4608" width="14" style="3"/>
    <col min="4609" max="4609" width="8.25" style="3" customWidth="1"/>
    <col min="4610" max="4610" width="14" style="3"/>
    <col min="4611" max="4614" width="14" style="3" customWidth="1"/>
    <col min="4615" max="4615" width="14.625" style="3" customWidth="1"/>
    <col min="4616" max="4619" width="14" style="3" customWidth="1"/>
    <col min="4620" max="4620" width="15" style="3" customWidth="1"/>
    <col min="4621" max="4864" width="14" style="3"/>
    <col min="4865" max="4865" width="8.25" style="3" customWidth="1"/>
    <col min="4866" max="4866" width="14" style="3"/>
    <col min="4867" max="4870" width="14" style="3" customWidth="1"/>
    <col min="4871" max="4871" width="14.625" style="3" customWidth="1"/>
    <col min="4872" max="4875" width="14" style="3" customWidth="1"/>
    <col min="4876" max="4876" width="15" style="3" customWidth="1"/>
    <col min="4877" max="5120" width="14" style="3"/>
    <col min="5121" max="5121" width="8.25" style="3" customWidth="1"/>
    <col min="5122" max="5122" width="14" style="3"/>
    <col min="5123" max="5126" width="14" style="3" customWidth="1"/>
    <col min="5127" max="5127" width="14.625" style="3" customWidth="1"/>
    <col min="5128" max="5131" width="14" style="3" customWidth="1"/>
    <col min="5132" max="5132" width="15" style="3" customWidth="1"/>
    <col min="5133" max="5376" width="14" style="3"/>
    <col min="5377" max="5377" width="8.25" style="3" customWidth="1"/>
    <col min="5378" max="5378" width="14" style="3"/>
    <col min="5379" max="5382" width="14" style="3" customWidth="1"/>
    <col min="5383" max="5383" width="14.625" style="3" customWidth="1"/>
    <col min="5384" max="5387" width="14" style="3" customWidth="1"/>
    <col min="5388" max="5388" width="15" style="3" customWidth="1"/>
    <col min="5389" max="5632" width="14" style="3"/>
    <col min="5633" max="5633" width="8.25" style="3" customWidth="1"/>
    <col min="5634" max="5634" width="14" style="3"/>
    <col min="5635" max="5638" width="14" style="3" customWidth="1"/>
    <col min="5639" max="5639" width="14.625" style="3" customWidth="1"/>
    <col min="5640" max="5643" width="14" style="3" customWidth="1"/>
    <col min="5644" max="5644" width="15" style="3" customWidth="1"/>
    <col min="5645" max="5888" width="14" style="3"/>
    <col min="5889" max="5889" width="8.25" style="3" customWidth="1"/>
    <col min="5890" max="5890" width="14" style="3"/>
    <col min="5891" max="5894" width="14" style="3" customWidth="1"/>
    <col min="5895" max="5895" width="14.625" style="3" customWidth="1"/>
    <col min="5896" max="5899" width="14" style="3" customWidth="1"/>
    <col min="5900" max="5900" width="15" style="3" customWidth="1"/>
    <col min="5901" max="6144" width="14" style="3"/>
    <col min="6145" max="6145" width="8.25" style="3" customWidth="1"/>
    <col min="6146" max="6146" width="14" style="3"/>
    <col min="6147" max="6150" width="14" style="3" customWidth="1"/>
    <col min="6151" max="6151" width="14.625" style="3" customWidth="1"/>
    <col min="6152" max="6155" width="14" style="3" customWidth="1"/>
    <col min="6156" max="6156" width="15" style="3" customWidth="1"/>
    <col min="6157" max="6400" width="14" style="3"/>
    <col min="6401" max="6401" width="8.25" style="3" customWidth="1"/>
    <col min="6402" max="6402" width="14" style="3"/>
    <col min="6403" max="6406" width="14" style="3" customWidth="1"/>
    <col min="6407" max="6407" width="14.625" style="3" customWidth="1"/>
    <col min="6408" max="6411" width="14" style="3" customWidth="1"/>
    <col min="6412" max="6412" width="15" style="3" customWidth="1"/>
    <col min="6413" max="6656" width="14" style="3"/>
    <col min="6657" max="6657" width="8.25" style="3" customWidth="1"/>
    <col min="6658" max="6658" width="14" style="3"/>
    <col min="6659" max="6662" width="14" style="3" customWidth="1"/>
    <col min="6663" max="6663" width="14.625" style="3" customWidth="1"/>
    <col min="6664" max="6667" width="14" style="3" customWidth="1"/>
    <col min="6668" max="6668" width="15" style="3" customWidth="1"/>
    <col min="6669" max="6912" width="14" style="3"/>
    <col min="6913" max="6913" width="8.25" style="3" customWidth="1"/>
    <col min="6914" max="6914" width="14" style="3"/>
    <col min="6915" max="6918" width="14" style="3" customWidth="1"/>
    <col min="6919" max="6919" width="14.625" style="3" customWidth="1"/>
    <col min="6920" max="6923" width="14" style="3" customWidth="1"/>
    <col min="6924" max="6924" width="15" style="3" customWidth="1"/>
    <col min="6925" max="7168" width="14" style="3"/>
    <col min="7169" max="7169" width="8.25" style="3" customWidth="1"/>
    <col min="7170" max="7170" width="14" style="3"/>
    <col min="7171" max="7174" width="14" style="3" customWidth="1"/>
    <col min="7175" max="7175" width="14.625" style="3" customWidth="1"/>
    <col min="7176" max="7179" width="14" style="3" customWidth="1"/>
    <col min="7180" max="7180" width="15" style="3" customWidth="1"/>
    <col min="7181" max="7424" width="14" style="3"/>
    <col min="7425" max="7425" width="8.25" style="3" customWidth="1"/>
    <col min="7426" max="7426" width="14" style="3"/>
    <col min="7427" max="7430" width="14" style="3" customWidth="1"/>
    <col min="7431" max="7431" width="14.625" style="3" customWidth="1"/>
    <col min="7432" max="7435" width="14" style="3" customWidth="1"/>
    <col min="7436" max="7436" width="15" style="3" customWidth="1"/>
    <col min="7437" max="7680" width="14" style="3"/>
    <col min="7681" max="7681" width="8.25" style="3" customWidth="1"/>
    <col min="7682" max="7682" width="14" style="3"/>
    <col min="7683" max="7686" width="14" style="3" customWidth="1"/>
    <col min="7687" max="7687" width="14.625" style="3" customWidth="1"/>
    <col min="7688" max="7691" width="14" style="3" customWidth="1"/>
    <col min="7692" max="7692" width="15" style="3" customWidth="1"/>
    <col min="7693" max="7936" width="14" style="3"/>
    <col min="7937" max="7937" width="8.25" style="3" customWidth="1"/>
    <col min="7938" max="7938" width="14" style="3"/>
    <col min="7939" max="7942" width="14" style="3" customWidth="1"/>
    <col min="7943" max="7943" width="14.625" style="3" customWidth="1"/>
    <col min="7944" max="7947" width="14" style="3" customWidth="1"/>
    <col min="7948" max="7948" width="15" style="3" customWidth="1"/>
    <col min="7949" max="8192" width="14" style="3"/>
    <col min="8193" max="8193" width="8.25" style="3" customWidth="1"/>
    <col min="8194" max="8194" width="14" style="3"/>
    <col min="8195" max="8198" width="14" style="3" customWidth="1"/>
    <col min="8199" max="8199" width="14.625" style="3" customWidth="1"/>
    <col min="8200" max="8203" width="14" style="3" customWidth="1"/>
    <col min="8204" max="8204" width="15" style="3" customWidth="1"/>
    <col min="8205" max="8448" width="14" style="3"/>
    <col min="8449" max="8449" width="8.25" style="3" customWidth="1"/>
    <col min="8450" max="8450" width="14" style="3"/>
    <col min="8451" max="8454" width="14" style="3" customWidth="1"/>
    <col min="8455" max="8455" width="14.625" style="3" customWidth="1"/>
    <col min="8456" max="8459" width="14" style="3" customWidth="1"/>
    <col min="8460" max="8460" width="15" style="3" customWidth="1"/>
    <col min="8461" max="8704" width="14" style="3"/>
    <col min="8705" max="8705" width="8.25" style="3" customWidth="1"/>
    <col min="8706" max="8706" width="14" style="3"/>
    <col min="8707" max="8710" width="14" style="3" customWidth="1"/>
    <col min="8711" max="8711" width="14.625" style="3" customWidth="1"/>
    <col min="8712" max="8715" width="14" style="3" customWidth="1"/>
    <col min="8716" max="8716" width="15" style="3" customWidth="1"/>
    <col min="8717" max="8960" width="14" style="3"/>
    <col min="8961" max="8961" width="8.25" style="3" customWidth="1"/>
    <col min="8962" max="8962" width="14" style="3"/>
    <col min="8963" max="8966" width="14" style="3" customWidth="1"/>
    <col min="8967" max="8967" width="14.625" style="3" customWidth="1"/>
    <col min="8968" max="8971" width="14" style="3" customWidth="1"/>
    <col min="8972" max="8972" width="15" style="3" customWidth="1"/>
    <col min="8973" max="9216" width="14" style="3"/>
    <col min="9217" max="9217" width="8.25" style="3" customWidth="1"/>
    <col min="9218" max="9218" width="14" style="3"/>
    <col min="9219" max="9222" width="14" style="3" customWidth="1"/>
    <col min="9223" max="9223" width="14.625" style="3" customWidth="1"/>
    <col min="9224" max="9227" width="14" style="3" customWidth="1"/>
    <col min="9228" max="9228" width="15" style="3" customWidth="1"/>
    <col min="9229" max="9472" width="14" style="3"/>
    <col min="9473" max="9473" width="8.25" style="3" customWidth="1"/>
    <col min="9474" max="9474" width="14" style="3"/>
    <col min="9475" max="9478" width="14" style="3" customWidth="1"/>
    <col min="9479" max="9479" width="14.625" style="3" customWidth="1"/>
    <col min="9480" max="9483" width="14" style="3" customWidth="1"/>
    <col min="9484" max="9484" width="15" style="3" customWidth="1"/>
    <col min="9485" max="9728" width="14" style="3"/>
    <col min="9729" max="9729" width="8.25" style="3" customWidth="1"/>
    <col min="9730" max="9730" width="14" style="3"/>
    <col min="9731" max="9734" width="14" style="3" customWidth="1"/>
    <col min="9735" max="9735" width="14.625" style="3" customWidth="1"/>
    <col min="9736" max="9739" width="14" style="3" customWidth="1"/>
    <col min="9740" max="9740" width="15" style="3" customWidth="1"/>
    <col min="9741" max="9984" width="14" style="3"/>
    <col min="9985" max="9985" width="8.25" style="3" customWidth="1"/>
    <col min="9986" max="9986" width="14" style="3"/>
    <col min="9987" max="9990" width="14" style="3" customWidth="1"/>
    <col min="9991" max="9991" width="14.625" style="3" customWidth="1"/>
    <col min="9992" max="9995" width="14" style="3" customWidth="1"/>
    <col min="9996" max="9996" width="15" style="3" customWidth="1"/>
    <col min="9997" max="10240" width="14" style="3"/>
    <col min="10241" max="10241" width="8.25" style="3" customWidth="1"/>
    <col min="10242" max="10242" width="14" style="3"/>
    <col min="10243" max="10246" width="14" style="3" customWidth="1"/>
    <col min="10247" max="10247" width="14.625" style="3" customWidth="1"/>
    <col min="10248" max="10251" width="14" style="3" customWidth="1"/>
    <col min="10252" max="10252" width="15" style="3" customWidth="1"/>
    <col min="10253" max="10496" width="14" style="3"/>
    <col min="10497" max="10497" width="8.25" style="3" customWidth="1"/>
    <col min="10498" max="10498" width="14" style="3"/>
    <col min="10499" max="10502" width="14" style="3" customWidth="1"/>
    <col min="10503" max="10503" width="14.625" style="3" customWidth="1"/>
    <col min="10504" max="10507" width="14" style="3" customWidth="1"/>
    <col min="10508" max="10508" width="15" style="3" customWidth="1"/>
    <col min="10509" max="10752" width="14" style="3"/>
    <col min="10753" max="10753" width="8.25" style="3" customWidth="1"/>
    <col min="10754" max="10754" width="14" style="3"/>
    <col min="10755" max="10758" width="14" style="3" customWidth="1"/>
    <col min="10759" max="10759" width="14.625" style="3" customWidth="1"/>
    <col min="10760" max="10763" width="14" style="3" customWidth="1"/>
    <col min="10764" max="10764" width="15" style="3" customWidth="1"/>
    <col min="10765" max="11008" width="14" style="3"/>
    <col min="11009" max="11009" width="8.25" style="3" customWidth="1"/>
    <col min="11010" max="11010" width="14" style="3"/>
    <col min="11011" max="11014" width="14" style="3" customWidth="1"/>
    <col min="11015" max="11015" width="14.625" style="3" customWidth="1"/>
    <col min="11016" max="11019" width="14" style="3" customWidth="1"/>
    <col min="11020" max="11020" width="15" style="3" customWidth="1"/>
    <col min="11021" max="11264" width="14" style="3"/>
    <col min="11265" max="11265" width="8.25" style="3" customWidth="1"/>
    <col min="11266" max="11266" width="14" style="3"/>
    <col min="11267" max="11270" width="14" style="3" customWidth="1"/>
    <col min="11271" max="11271" width="14.625" style="3" customWidth="1"/>
    <col min="11272" max="11275" width="14" style="3" customWidth="1"/>
    <col min="11276" max="11276" width="15" style="3" customWidth="1"/>
    <col min="11277" max="11520" width="14" style="3"/>
    <col min="11521" max="11521" width="8.25" style="3" customWidth="1"/>
    <col min="11522" max="11522" width="14" style="3"/>
    <col min="11523" max="11526" width="14" style="3" customWidth="1"/>
    <col min="11527" max="11527" width="14.625" style="3" customWidth="1"/>
    <col min="11528" max="11531" width="14" style="3" customWidth="1"/>
    <col min="11532" max="11532" width="15" style="3" customWidth="1"/>
    <col min="11533" max="11776" width="14" style="3"/>
    <col min="11777" max="11777" width="8.25" style="3" customWidth="1"/>
    <col min="11778" max="11778" width="14" style="3"/>
    <col min="11779" max="11782" width="14" style="3" customWidth="1"/>
    <col min="11783" max="11783" width="14.625" style="3" customWidth="1"/>
    <col min="11784" max="11787" width="14" style="3" customWidth="1"/>
    <col min="11788" max="11788" width="15" style="3" customWidth="1"/>
    <col min="11789" max="12032" width="14" style="3"/>
    <col min="12033" max="12033" width="8.25" style="3" customWidth="1"/>
    <col min="12034" max="12034" width="14" style="3"/>
    <col min="12035" max="12038" width="14" style="3" customWidth="1"/>
    <col min="12039" max="12039" width="14.625" style="3" customWidth="1"/>
    <col min="12040" max="12043" width="14" style="3" customWidth="1"/>
    <col min="12044" max="12044" width="15" style="3" customWidth="1"/>
    <col min="12045" max="12288" width="14" style="3"/>
    <col min="12289" max="12289" width="8.25" style="3" customWidth="1"/>
    <col min="12290" max="12290" width="14" style="3"/>
    <col min="12291" max="12294" width="14" style="3" customWidth="1"/>
    <col min="12295" max="12295" width="14.625" style="3" customWidth="1"/>
    <col min="12296" max="12299" width="14" style="3" customWidth="1"/>
    <col min="12300" max="12300" width="15" style="3" customWidth="1"/>
    <col min="12301" max="12544" width="14" style="3"/>
    <col min="12545" max="12545" width="8.25" style="3" customWidth="1"/>
    <col min="12546" max="12546" width="14" style="3"/>
    <col min="12547" max="12550" width="14" style="3" customWidth="1"/>
    <col min="12551" max="12551" width="14.625" style="3" customWidth="1"/>
    <col min="12552" max="12555" width="14" style="3" customWidth="1"/>
    <col min="12556" max="12556" width="15" style="3" customWidth="1"/>
    <col min="12557" max="12800" width="14" style="3"/>
    <col min="12801" max="12801" width="8.25" style="3" customWidth="1"/>
    <col min="12802" max="12802" width="14" style="3"/>
    <col min="12803" max="12806" width="14" style="3" customWidth="1"/>
    <col min="12807" max="12807" width="14.625" style="3" customWidth="1"/>
    <col min="12808" max="12811" width="14" style="3" customWidth="1"/>
    <col min="12812" max="12812" width="15" style="3" customWidth="1"/>
    <col min="12813" max="13056" width="14" style="3"/>
    <col min="13057" max="13057" width="8.25" style="3" customWidth="1"/>
    <col min="13058" max="13058" width="14" style="3"/>
    <col min="13059" max="13062" width="14" style="3" customWidth="1"/>
    <col min="13063" max="13063" width="14.625" style="3" customWidth="1"/>
    <col min="13064" max="13067" width="14" style="3" customWidth="1"/>
    <col min="13068" max="13068" width="15" style="3" customWidth="1"/>
    <col min="13069" max="13312" width="14" style="3"/>
    <col min="13313" max="13313" width="8.25" style="3" customWidth="1"/>
    <col min="13314" max="13314" width="14" style="3"/>
    <col min="13315" max="13318" width="14" style="3" customWidth="1"/>
    <col min="13319" max="13319" width="14.625" style="3" customWidth="1"/>
    <col min="13320" max="13323" width="14" style="3" customWidth="1"/>
    <col min="13324" max="13324" width="15" style="3" customWidth="1"/>
    <col min="13325" max="13568" width="14" style="3"/>
    <col min="13569" max="13569" width="8.25" style="3" customWidth="1"/>
    <col min="13570" max="13570" width="14" style="3"/>
    <col min="13571" max="13574" width="14" style="3" customWidth="1"/>
    <col min="13575" max="13575" width="14.625" style="3" customWidth="1"/>
    <col min="13576" max="13579" width="14" style="3" customWidth="1"/>
    <col min="13580" max="13580" width="15" style="3" customWidth="1"/>
    <col min="13581" max="13824" width="14" style="3"/>
    <col min="13825" max="13825" width="8.25" style="3" customWidth="1"/>
    <col min="13826" max="13826" width="14" style="3"/>
    <col min="13827" max="13830" width="14" style="3" customWidth="1"/>
    <col min="13831" max="13831" width="14.625" style="3" customWidth="1"/>
    <col min="13832" max="13835" width="14" style="3" customWidth="1"/>
    <col min="13836" max="13836" width="15" style="3" customWidth="1"/>
    <col min="13837" max="14080" width="14" style="3"/>
    <col min="14081" max="14081" width="8.25" style="3" customWidth="1"/>
    <col min="14082" max="14082" width="14" style="3"/>
    <col min="14083" max="14086" width="14" style="3" customWidth="1"/>
    <col min="14087" max="14087" width="14.625" style="3" customWidth="1"/>
    <col min="14088" max="14091" width="14" style="3" customWidth="1"/>
    <col min="14092" max="14092" width="15" style="3" customWidth="1"/>
    <col min="14093" max="14336" width="14" style="3"/>
    <col min="14337" max="14337" width="8.25" style="3" customWidth="1"/>
    <col min="14338" max="14338" width="14" style="3"/>
    <col min="14339" max="14342" width="14" style="3" customWidth="1"/>
    <col min="14343" max="14343" width="14.625" style="3" customWidth="1"/>
    <col min="14344" max="14347" width="14" style="3" customWidth="1"/>
    <col min="14348" max="14348" width="15" style="3" customWidth="1"/>
    <col min="14349" max="14592" width="14" style="3"/>
    <col min="14593" max="14593" width="8.25" style="3" customWidth="1"/>
    <col min="14594" max="14594" width="14" style="3"/>
    <col min="14595" max="14598" width="14" style="3" customWidth="1"/>
    <col min="14599" max="14599" width="14.625" style="3" customWidth="1"/>
    <col min="14600" max="14603" width="14" style="3" customWidth="1"/>
    <col min="14604" max="14604" width="15" style="3" customWidth="1"/>
    <col min="14605" max="14848" width="14" style="3"/>
    <col min="14849" max="14849" width="8.25" style="3" customWidth="1"/>
    <col min="14850" max="14850" width="14" style="3"/>
    <col min="14851" max="14854" width="14" style="3" customWidth="1"/>
    <col min="14855" max="14855" width="14.625" style="3" customWidth="1"/>
    <col min="14856" max="14859" width="14" style="3" customWidth="1"/>
    <col min="14860" max="14860" width="15" style="3" customWidth="1"/>
    <col min="14861" max="15104" width="14" style="3"/>
    <col min="15105" max="15105" width="8.25" style="3" customWidth="1"/>
    <col min="15106" max="15106" width="14" style="3"/>
    <col min="15107" max="15110" width="14" style="3" customWidth="1"/>
    <col min="15111" max="15111" width="14.625" style="3" customWidth="1"/>
    <col min="15112" max="15115" width="14" style="3" customWidth="1"/>
    <col min="15116" max="15116" width="15" style="3" customWidth="1"/>
    <col min="15117" max="15360" width="14" style="3"/>
    <col min="15361" max="15361" width="8.25" style="3" customWidth="1"/>
    <col min="15362" max="15362" width="14" style="3"/>
    <col min="15363" max="15366" width="14" style="3" customWidth="1"/>
    <col min="15367" max="15367" width="14.625" style="3" customWidth="1"/>
    <col min="15368" max="15371" width="14" style="3" customWidth="1"/>
    <col min="15372" max="15372" width="15" style="3" customWidth="1"/>
    <col min="15373" max="15616" width="14" style="3"/>
    <col min="15617" max="15617" width="8.25" style="3" customWidth="1"/>
    <col min="15618" max="15618" width="14" style="3"/>
    <col min="15619" max="15622" width="14" style="3" customWidth="1"/>
    <col min="15623" max="15623" width="14.625" style="3" customWidth="1"/>
    <col min="15624" max="15627" width="14" style="3" customWidth="1"/>
    <col min="15628" max="15628" width="15" style="3" customWidth="1"/>
    <col min="15629" max="15872" width="14" style="3"/>
    <col min="15873" max="15873" width="8.25" style="3" customWidth="1"/>
    <col min="15874" max="15874" width="14" style="3"/>
    <col min="15875" max="15878" width="14" style="3" customWidth="1"/>
    <col min="15879" max="15879" width="14.625" style="3" customWidth="1"/>
    <col min="15880" max="15883" width="14" style="3" customWidth="1"/>
    <col min="15884" max="15884" width="15" style="3" customWidth="1"/>
    <col min="15885" max="16128" width="14" style="3"/>
    <col min="16129" max="16129" width="8.25" style="3" customWidth="1"/>
    <col min="16130" max="16130" width="14" style="3"/>
    <col min="16131" max="16134" width="14" style="3" customWidth="1"/>
    <col min="16135" max="16135" width="14.625" style="3" customWidth="1"/>
    <col min="16136" max="16139" width="14" style="3" customWidth="1"/>
    <col min="16140" max="16140" width="15" style="3" customWidth="1"/>
    <col min="16141" max="16384" width="14" style="3"/>
  </cols>
  <sheetData>
    <row r="1" spans="1:106" s="16" customFormat="1" ht="24" customHeight="1">
      <c r="A1" s="184" t="s">
        <v>112</v>
      </c>
      <c r="B1" s="185"/>
      <c r="C1" s="185"/>
      <c r="D1" s="185"/>
      <c r="E1" s="185"/>
      <c r="F1" s="185"/>
      <c r="G1" s="185"/>
      <c r="H1" s="185"/>
      <c r="I1" s="185"/>
      <c r="J1" s="186"/>
      <c r="K1" s="20"/>
      <c r="M1" s="20"/>
      <c r="N1" s="20"/>
    </row>
    <row r="2" spans="1:106" s="17" customFormat="1" ht="11.1" customHeight="1">
      <c r="A2" s="4" t="s">
        <v>7</v>
      </c>
      <c r="B2" s="5" t="s">
        <v>8</v>
      </c>
      <c r="C2" s="202" t="s">
        <v>2</v>
      </c>
      <c r="D2" s="203"/>
      <c r="E2" s="203"/>
      <c r="F2" s="204"/>
      <c r="G2" s="202" t="s">
        <v>1</v>
      </c>
      <c r="H2" s="203"/>
      <c r="I2" s="203"/>
      <c r="J2" s="204"/>
      <c r="K2" s="17" t="s">
        <v>9</v>
      </c>
      <c r="M2" s="21"/>
      <c r="N2" s="21"/>
    </row>
    <row r="3" spans="1:106" s="17" customFormat="1" ht="11.1" customHeight="1">
      <c r="A3" s="190" t="s">
        <v>22</v>
      </c>
      <c r="B3" s="6" t="s">
        <v>11</v>
      </c>
      <c r="C3" s="89" t="s">
        <v>56</v>
      </c>
      <c r="D3" s="89" t="s">
        <v>115</v>
      </c>
      <c r="E3" s="89" t="s">
        <v>58</v>
      </c>
      <c r="F3" s="89" t="s">
        <v>59</v>
      </c>
      <c r="G3" s="89" t="s">
        <v>56</v>
      </c>
      <c r="H3" s="89" t="s">
        <v>57</v>
      </c>
      <c r="I3" s="89" t="s">
        <v>58</v>
      </c>
      <c r="J3" s="89" t="s">
        <v>59</v>
      </c>
      <c r="K3" s="21"/>
      <c r="L3" s="21"/>
      <c r="M3" s="21"/>
      <c r="N3" s="21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</row>
    <row r="4" spans="1:106" s="17" customFormat="1" ht="11.1" customHeight="1">
      <c r="A4" s="190"/>
      <c r="B4" s="6" t="s">
        <v>12</v>
      </c>
      <c r="C4" s="89" t="s">
        <v>13</v>
      </c>
      <c r="D4" s="89" t="s">
        <v>14</v>
      </c>
      <c r="E4" s="89" t="s">
        <v>14</v>
      </c>
      <c r="F4" s="89" t="s">
        <v>13</v>
      </c>
      <c r="G4" s="89" t="s">
        <v>13</v>
      </c>
      <c r="H4" s="89" t="s">
        <v>14</v>
      </c>
      <c r="I4" s="89" t="s">
        <v>14</v>
      </c>
      <c r="J4" s="89" t="s">
        <v>50</v>
      </c>
      <c r="K4" s="21"/>
      <c r="L4" s="21"/>
      <c r="M4" s="21"/>
      <c r="N4" s="21"/>
    </row>
    <row r="5" spans="1:106" s="17" customFormat="1" ht="11.1" customHeight="1">
      <c r="A5" s="190"/>
      <c r="B5" s="6" t="s">
        <v>15</v>
      </c>
      <c r="C5" s="96" t="s">
        <v>0</v>
      </c>
      <c r="D5" s="96" t="s">
        <v>0</v>
      </c>
      <c r="E5" s="96" t="s">
        <v>0</v>
      </c>
      <c r="F5" s="96" t="s">
        <v>0</v>
      </c>
      <c r="G5" s="96" t="s">
        <v>0</v>
      </c>
      <c r="H5" s="96" t="s">
        <v>0</v>
      </c>
      <c r="I5" s="96" t="s">
        <v>0</v>
      </c>
      <c r="J5" s="96" t="s">
        <v>3</v>
      </c>
      <c r="K5" s="21"/>
      <c r="L5" s="21"/>
      <c r="M5" s="21"/>
      <c r="N5" s="21"/>
    </row>
    <row r="6" spans="1:106" s="17" customFormat="1" ht="11.1" customHeight="1">
      <c r="A6" s="190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23" t="e">
        <f t="shared" ref="K6:K31" si="0">J6+I6+H6+G6+F6+E6+D6+C6</f>
        <v>#VALUE!</v>
      </c>
      <c r="L6" s="21"/>
      <c r="M6" s="21"/>
      <c r="N6" s="21"/>
    </row>
    <row r="7" spans="1:106" s="17" customFormat="1" ht="11.1" customHeight="1">
      <c r="A7" s="190" t="s">
        <v>23</v>
      </c>
      <c r="B7" s="6" t="s">
        <v>11</v>
      </c>
      <c r="C7" s="89" t="s">
        <v>60</v>
      </c>
      <c r="D7" s="89" t="s">
        <v>61</v>
      </c>
      <c r="E7" s="89" t="s">
        <v>62</v>
      </c>
      <c r="F7" s="89" t="s">
        <v>63</v>
      </c>
      <c r="G7" s="89" t="s">
        <v>60</v>
      </c>
      <c r="H7" s="89" t="s">
        <v>61</v>
      </c>
      <c r="I7" s="89" t="s">
        <v>62</v>
      </c>
      <c r="J7" s="89" t="s">
        <v>63</v>
      </c>
      <c r="K7" s="23">
        <f t="shared" si="0"/>
        <v>9620</v>
      </c>
      <c r="L7" s="21"/>
      <c r="M7" s="21"/>
      <c r="N7" s="21"/>
    </row>
    <row r="8" spans="1:106" s="17" customFormat="1" ht="11.1" customHeight="1">
      <c r="A8" s="190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23" t="e">
        <f t="shared" si="0"/>
        <v>#VALUE!</v>
      </c>
      <c r="L8" s="21"/>
      <c r="M8" s="21"/>
      <c r="N8" s="21"/>
    </row>
    <row r="9" spans="1:106" s="17" customFormat="1" ht="11.1" customHeight="1">
      <c r="A9" s="190" t="s">
        <v>24</v>
      </c>
      <c r="B9" s="6" t="s">
        <v>11</v>
      </c>
      <c r="C9" s="89" t="s">
        <v>64</v>
      </c>
      <c r="D9" s="89" t="s">
        <v>65</v>
      </c>
      <c r="E9" s="89" t="s">
        <v>66</v>
      </c>
      <c r="F9" s="89" t="s">
        <v>67</v>
      </c>
      <c r="G9" s="89" t="s">
        <v>64</v>
      </c>
      <c r="H9" s="89" t="s">
        <v>65</v>
      </c>
      <c r="I9" s="89" t="s">
        <v>66</v>
      </c>
      <c r="J9" s="89" t="s">
        <v>67</v>
      </c>
      <c r="K9" s="23">
        <f t="shared" si="0"/>
        <v>8820</v>
      </c>
      <c r="L9" s="21"/>
      <c r="M9" s="21"/>
      <c r="N9" s="21"/>
    </row>
    <row r="10" spans="1:106" s="17" customFormat="1" ht="11.1" customHeight="1">
      <c r="A10" s="190"/>
      <c r="B10" s="6"/>
      <c r="C10" s="179" t="s">
        <v>137</v>
      </c>
      <c r="D10" s="179" t="s">
        <v>137</v>
      </c>
      <c r="E10" s="179" t="s">
        <v>137</v>
      </c>
      <c r="F10" s="179" t="s">
        <v>137</v>
      </c>
      <c r="G10" s="179" t="s">
        <v>137</v>
      </c>
      <c r="H10" s="179" t="s">
        <v>137</v>
      </c>
      <c r="I10" s="179" t="s">
        <v>137</v>
      </c>
      <c r="J10" s="179" t="s">
        <v>137</v>
      </c>
      <c r="K10" s="23" t="e">
        <f t="shared" si="0"/>
        <v>#VALUE!</v>
      </c>
      <c r="L10" s="21"/>
      <c r="M10" s="21"/>
      <c r="N10" s="21"/>
    </row>
    <row r="11" spans="1:106" s="17" customFormat="1" ht="11.1" customHeight="1">
      <c r="A11" s="190" t="s">
        <v>25</v>
      </c>
      <c r="B11" s="6" t="s">
        <v>11</v>
      </c>
      <c r="C11" s="89" t="s">
        <v>68</v>
      </c>
      <c r="D11" s="89" t="s">
        <v>69</v>
      </c>
      <c r="E11" s="89" t="s">
        <v>70</v>
      </c>
      <c r="F11" s="89" t="s">
        <v>71</v>
      </c>
      <c r="G11" s="89" t="s">
        <v>68</v>
      </c>
      <c r="H11" s="89" t="s">
        <v>69</v>
      </c>
      <c r="I11" s="89" t="s">
        <v>70</v>
      </c>
      <c r="J11" s="89" t="s">
        <v>71</v>
      </c>
      <c r="K11" s="23">
        <f t="shared" si="0"/>
        <v>8020</v>
      </c>
      <c r="L11" s="21"/>
      <c r="M11" s="21"/>
      <c r="N11" s="21"/>
    </row>
    <row r="12" spans="1:106" s="17" customFormat="1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23" t="e">
        <f t="shared" si="0"/>
        <v>#VALUE!</v>
      </c>
      <c r="L12" s="21"/>
      <c r="M12" s="21"/>
      <c r="N12" s="21"/>
    </row>
    <row r="13" spans="1:106" s="17" customFormat="1" ht="11.1" customHeight="1">
      <c r="A13" s="190" t="s">
        <v>26</v>
      </c>
      <c r="B13" s="6" t="s">
        <v>11</v>
      </c>
      <c r="C13" s="89" t="s">
        <v>72</v>
      </c>
      <c r="D13" s="89" t="s">
        <v>73</v>
      </c>
      <c r="E13" s="89" t="s">
        <v>74</v>
      </c>
      <c r="F13" s="89" t="s">
        <v>75</v>
      </c>
      <c r="G13" s="89" t="s">
        <v>72</v>
      </c>
      <c r="H13" s="89" t="s">
        <v>73</v>
      </c>
      <c r="I13" s="89" t="s">
        <v>74</v>
      </c>
      <c r="J13" s="89" t="s">
        <v>75</v>
      </c>
      <c r="K13" s="23">
        <f t="shared" si="0"/>
        <v>7220</v>
      </c>
      <c r="L13" s="21"/>
      <c r="M13" s="21"/>
      <c r="N13" s="21"/>
    </row>
    <row r="14" spans="1:106" s="17" customFormat="1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23" t="e">
        <f t="shared" si="0"/>
        <v>#VALUE!</v>
      </c>
      <c r="L14" s="21"/>
      <c r="M14" s="21"/>
      <c r="N14" s="21"/>
    </row>
    <row r="15" spans="1:106" s="17" customFormat="1" ht="9.75" customHeight="1">
      <c r="A15" s="190" t="s">
        <v>27</v>
      </c>
      <c r="B15" s="6" t="s">
        <v>11</v>
      </c>
      <c r="C15" s="89" t="s">
        <v>76</v>
      </c>
      <c r="D15" s="89" t="s">
        <v>77</v>
      </c>
      <c r="E15" s="89" t="s">
        <v>78</v>
      </c>
      <c r="F15" s="89" t="s">
        <v>79</v>
      </c>
      <c r="G15" s="89" t="s">
        <v>76</v>
      </c>
      <c r="H15" s="89" t="s">
        <v>77</v>
      </c>
      <c r="I15" s="89" t="s">
        <v>78</v>
      </c>
      <c r="J15" s="89" t="s">
        <v>79</v>
      </c>
      <c r="K15" s="23">
        <f t="shared" si="0"/>
        <v>6420</v>
      </c>
      <c r="L15" s="21"/>
      <c r="M15" s="21"/>
      <c r="N15" s="21"/>
    </row>
    <row r="16" spans="1:106" s="17" customFormat="1" ht="9.75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23" t="e">
        <f t="shared" si="0"/>
        <v>#VALUE!</v>
      </c>
      <c r="L16" s="21"/>
      <c r="M16" s="21"/>
      <c r="N16" s="21"/>
    </row>
    <row r="17" spans="1:14" s="17" customFormat="1" ht="11.1" customHeight="1">
      <c r="A17" s="190" t="s">
        <v>28</v>
      </c>
      <c r="B17" s="6" t="s">
        <v>11</v>
      </c>
      <c r="C17" s="89" t="s">
        <v>80</v>
      </c>
      <c r="D17" s="89" t="s">
        <v>81</v>
      </c>
      <c r="E17" s="89" t="s">
        <v>82</v>
      </c>
      <c r="F17" s="89" t="s">
        <v>83</v>
      </c>
      <c r="G17" s="89" t="s">
        <v>80</v>
      </c>
      <c r="H17" s="89" t="s">
        <v>81</v>
      </c>
      <c r="I17" s="89" t="s">
        <v>82</v>
      </c>
      <c r="J17" s="89" t="s">
        <v>83</v>
      </c>
      <c r="K17" s="23">
        <f t="shared" si="0"/>
        <v>5620</v>
      </c>
      <c r="L17" s="21"/>
      <c r="M17" s="21"/>
      <c r="N17" s="21"/>
    </row>
    <row r="18" spans="1:14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23" t="e">
        <f t="shared" si="0"/>
        <v>#VALUE!</v>
      </c>
      <c r="L18" s="21"/>
      <c r="M18" s="21"/>
      <c r="N18" s="21"/>
    </row>
    <row r="19" spans="1:14" s="17" customFormat="1" ht="11.1" customHeight="1">
      <c r="A19" s="190" t="s">
        <v>29</v>
      </c>
      <c r="B19" s="6" t="s">
        <v>11</v>
      </c>
      <c r="C19" s="89" t="s">
        <v>84</v>
      </c>
      <c r="D19" s="89" t="s">
        <v>85</v>
      </c>
      <c r="E19" s="89" t="s">
        <v>86</v>
      </c>
      <c r="F19" s="89" t="s">
        <v>87</v>
      </c>
      <c r="G19" s="89" t="s">
        <v>84</v>
      </c>
      <c r="H19" s="89" t="s">
        <v>85</v>
      </c>
      <c r="I19" s="89" t="s">
        <v>86</v>
      </c>
      <c r="J19" s="89" t="s">
        <v>87</v>
      </c>
      <c r="K19" s="23">
        <f t="shared" si="0"/>
        <v>4820</v>
      </c>
      <c r="L19" s="21"/>
      <c r="M19" s="21"/>
      <c r="N19" s="21"/>
    </row>
    <row r="20" spans="1:14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23" t="e">
        <f t="shared" si="0"/>
        <v>#VALUE!</v>
      </c>
      <c r="L20" s="21"/>
      <c r="M20" s="21"/>
      <c r="N20" s="21"/>
    </row>
    <row r="21" spans="1:14" s="17" customFormat="1" ht="11.1" customHeight="1">
      <c r="A21" s="190" t="s">
        <v>30</v>
      </c>
      <c r="B21" s="6" t="s">
        <v>11</v>
      </c>
      <c r="C21" s="89" t="s">
        <v>88</v>
      </c>
      <c r="D21" s="89" t="s">
        <v>89</v>
      </c>
      <c r="E21" s="89" t="s">
        <v>90</v>
      </c>
      <c r="F21" s="89" t="s">
        <v>91</v>
      </c>
      <c r="G21" s="89" t="s">
        <v>88</v>
      </c>
      <c r="H21" s="89" t="s">
        <v>89</v>
      </c>
      <c r="I21" s="89" t="s">
        <v>90</v>
      </c>
      <c r="J21" s="89" t="s">
        <v>91</v>
      </c>
      <c r="K21" s="23">
        <f t="shared" si="0"/>
        <v>4020</v>
      </c>
      <c r="L21" s="21"/>
      <c r="M21" s="21"/>
      <c r="N21" s="21"/>
    </row>
    <row r="22" spans="1:14" s="17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23" t="e">
        <f t="shared" si="0"/>
        <v>#VALUE!</v>
      </c>
      <c r="L22" s="21"/>
      <c r="M22" s="21"/>
      <c r="N22" s="21"/>
    </row>
    <row r="23" spans="1:14" s="17" customFormat="1" ht="11.1" customHeight="1">
      <c r="A23" s="190" t="s">
        <v>31</v>
      </c>
      <c r="B23" s="6" t="s">
        <v>11</v>
      </c>
      <c r="C23" s="89" t="s">
        <v>92</v>
      </c>
      <c r="D23" s="89" t="s">
        <v>93</v>
      </c>
      <c r="E23" s="89" t="s">
        <v>94</v>
      </c>
      <c r="F23" s="89" t="s">
        <v>95</v>
      </c>
      <c r="G23" s="89" t="s">
        <v>92</v>
      </c>
      <c r="H23" s="89" t="s">
        <v>93</v>
      </c>
      <c r="I23" s="89" t="s">
        <v>94</v>
      </c>
      <c r="J23" s="89" t="s">
        <v>95</v>
      </c>
      <c r="K23" s="23">
        <f t="shared" si="0"/>
        <v>3220</v>
      </c>
      <c r="L23" s="21"/>
      <c r="M23" s="21"/>
      <c r="N23" s="21"/>
    </row>
    <row r="24" spans="1:14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23" t="e">
        <f t="shared" si="0"/>
        <v>#VALUE!</v>
      </c>
      <c r="L24" s="21"/>
      <c r="M24" s="21"/>
      <c r="N24" s="21"/>
    </row>
    <row r="25" spans="1:14" s="17" customFormat="1" ht="11.1" customHeight="1">
      <c r="A25" s="190" t="s">
        <v>32</v>
      </c>
      <c r="B25" s="6" t="s">
        <v>11</v>
      </c>
      <c r="C25" s="89" t="s">
        <v>96</v>
      </c>
      <c r="D25" s="89" t="s">
        <v>97</v>
      </c>
      <c r="E25" s="89" t="s">
        <v>98</v>
      </c>
      <c r="F25" s="89" t="s">
        <v>99</v>
      </c>
      <c r="G25" s="89" t="s">
        <v>96</v>
      </c>
      <c r="H25" s="89" t="s">
        <v>97</v>
      </c>
      <c r="I25" s="89" t="s">
        <v>98</v>
      </c>
      <c r="J25" s="89" t="s">
        <v>99</v>
      </c>
      <c r="K25" s="23">
        <f t="shared" si="0"/>
        <v>2420</v>
      </c>
      <c r="L25" s="21"/>
      <c r="M25" s="21"/>
      <c r="N25" s="21"/>
    </row>
    <row r="26" spans="1:14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23" t="e">
        <f t="shared" si="0"/>
        <v>#VALUE!</v>
      </c>
      <c r="L26" s="21"/>
      <c r="M26" s="21"/>
      <c r="N26" s="21"/>
    </row>
    <row r="27" spans="1:14" s="17" customFormat="1" ht="11.1" customHeight="1">
      <c r="A27" s="190" t="s">
        <v>33</v>
      </c>
      <c r="B27" s="6" t="s">
        <v>11</v>
      </c>
      <c r="C27" s="89" t="s">
        <v>100</v>
      </c>
      <c r="D27" s="89" t="s">
        <v>101</v>
      </c>
      <c r="E27" s="89" t="s">
        <v>34</v>
      </c>
      <c r="F27" s="89" t="s">
        <v>102</v>
      </c>
      <c r="G27" s="89" t="s">
        <v>100</v>
      </c>
      <c r="H27" s="89" t="s">
        <v>101</v>
      </c>
      <c r="I27" s="89" t="s">
        <v>34</v>
      </c>
      <c r="J27" s="89" t="s">
        <v>102</v>
      </c>
      <c r="K27" s="23">
        <f t="shared" si="0"/>
        <v>1620</v>
      </c>
      <c r="L27" s="21"/>
      <c r="M27" s="21"/>
      <c r="N27" s="21"/>
    </row>
    <row r="28" spans="1:14" s="17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23" t="e">
        <f t="shared" si="0"/>
        <v>#VALUE!</v>
      </c>
      <c r="L28" s="21"/>
      <c r="M28" s="21"/>
      <c r="N28" s="21"/>
    </row>
    <row r="29" spans="1:14" s="17" customFormat="1" ht="11.1" customHeight="1">
      <c r="A29" s="190" t="s">
        <v>35</v>
      </c>
      <c r="B29" s="6" t="s">
        <v>11</v>
      </c>
      <c r="C29" s="89" t="s">
        <v>103</v>
      </c>
      <c r="D29" s="89" t="s">
        <v>104</v>
      </c>
      <c r="E29" s="99" t="s">
        <v>105</v>
      </c>
      <c r="F29" s="89" t="s">
        <v>106</v>
      </c>
      <c r="G29" s="89" t="s">
        <v>103</v>
      </c>
      <c r="H29" s="89" t="s">
        <v>104</v>
      </c>
      <c r="I29" s="89" t="s">
        <v>105</v>
      </c>
      <c r="J29" s="89" t="s">
        <v>106</v>
      </c>
      <c r="K29" s="23">
        <f t="shared" si="0"/>
        <v>820</v>
      </c>
      <c r="L29" s="21"/>
      <c r="M29" s="21"/>
      <c r="N29" s="21"/>
    </row>
    <row r="30" spans="1:14" s="17" customFormat="1" ht="11.1" customHeight="1">
      <c r="A30" s="190"/>
      <c r="B30" s="6" t="s">
        <v>16</v>
      </c>
      <c r="C30" s="181" t="s">
        <v>137</v>
      </c>
      <c r="D30" s="181" t="s">
        <v>137</v>
      </c>
      <c r="E30" s="101">
        <v>86.08</v>
      </c>
      <c r="F30" s="181" t="s">
        <v>137</v>
      </c>
      <c r="G30" s="181" t="s">
        <v>137</v>
      </c>
      <c r="H30" s="181" t="s">
        <v>137</v>
      </c>
      <c r="I30" s="181" t="s">
        <v>137</v>
      </c>
      <c r="J30" s="181" t="s">
        <v>137</v>
      </c>
      <c r="K30" s="23" t="e">
        <f t="shared" si="0"/>
        <v>#VALUE!</v>
      </c>
      <c r="L30" s="21"/>
      <c r="M30" s="21"/>
      <c r="N30" s="21"/>
    </row>
    <row r="31" spans="1:14" s="17" customFormat="1" ht="11.1" customHeight="1">
      <c r="A31" s="190"/>
      <c r="B31" s="6" t="s">
        <v>17</v>
      </c>
      <c r="C31" s="182"/>
      <c r="D31" s="182"/>
      <c r="E31" s="103">
        <v>66.38</v>
      </c>
      <c r="F31" s="182"/>
      <c r="G31" s="182"/>
      <c r="H31" s="182"/>
      <c r="I31" s="182"/>
      <c r="J31" s="182"/>
      <c r="K31" s="23">
        <f t="shared" si="0"/>
        <v>66.38</v>
      </c>
      <c r="L31" s="21"/>
      <c r="M31" s="21"/>
      <c r="N31" s="21"/>
    </row>
    <row r="32" spans="1:14" s="17" customFormat="1" ht="11.1" customHeight="1">
      <c r="A32" s="190"/>
      <c r="B32" s="6" t="s">
        <v>18</v>
      </c>
      <c r="C32" s="182"/>
      <c r="D32" s="182"/>
      <c r="E32" s="103">
        <v>29679.32</v>
      </c>
      <c r="F32" s="182"/>
      <c r="G32" s="182"/>
      <c r="H32" s="182"/>
      <c r="I32" s="182"/>
      <c r="J32" s="182"/>
      <c r="K32" s="23"/>
      <c r="L32" s="21"/>
      <c r="M32" s="21"/>
      <c r="N32" s="21"/>
    </row>
    <row r="33" spans="1:14" s="18" customFormat="1" ht="11.1" customHeight="1">
      <c r="A33" s="190"/>
      <c r="B33" s="6" t="s">
        <v>19</v>
      </c>
      <c r="C33" s="182"/>
      <c r="D33" s="182"/>
      <c r="E33" s="107">
        <v>22887</v>
      </c>
      <c r="F33" s="182"/>
      <c r="G33" s="182"/>
      <c r="H33" s="182"/>
      <c r="I33" s="182"/>
      <c r="J33" s="182"/>
      <c r="K33" s="25">
        <v>22905</v>
      </c>
      <c r="L33" s="24"/>
      <c r="M33" s="24"/>
      <c r="N33" s="24"/>
    </row>
    <row r="34" spans="1:14" s="17" customFormat="1" ht="11.1" customHeight="1">
      <c r="A34" s="190"/>
      <c r="B34" s="6" t="s">
        <v>20</v>
      </c>
      <c r="C34" s="183"/>
      <c r="D34" s="183"/>
      <c r="E34" s="116">
        <v>1970113</v>
      </c>
      <c r="F34" s="183"/>
      <c r="G34" s="183"/>
      <c r="H34" s="183"/>
      <c r="I34" s="183"/>
      <c r="J34" s="183"/>
      <c r="K34" s="23">
        <f>J34+I34+H34+G34+F34+E34+D34+C34</f>
        <v>1970113</v>
      </c>
      <c r="L34" s="21"/>
      <c r="M34" s="21"/>
      <c r="N34" s="21"/>
    </row>
    <row r="35" spans="1:14" s="2" customFormat="1" ht="17.100000000000001" customHeight="1"/>
    <row r="36" spans="1:14" s="2" customFormat="1" ht="17.100000000000001" customHeight="1">
      <c r="C36" s="120"/>
      <c r="D36" s="137" t="s">
        <v>114</v>
      </c>
      <c r="E36" s="119"/>
      <c r="F36" s="137" t="s">
        <v>135</v>
      </c>
      <c r="G36" s="176"/>
      <c r="H36" s="136"/>
    </row>
    <row r="37" spans="1:14" s="2" customFormat="1" ht="20.100000000000001" customHeight="1"/>
    <row r="38" spans="1:14" s="2" customFormat="1" ht="20.100000000000001" customHeight="1"/>
    <row r="39" spans="1:14" s="2" customFormat="1" ht="20.100000000000001" customHeight="1"/>
    <row r="40" spans="1:14" s="2" customFormat="1" ht="20.100000000000001" customHeight="1"/>
    <row r="41" spans="1:14" s="2" customFormat="1" ht="20.100000000000001" customHeight="1"/>
    <row r="42" spans="1:14" s="2" customFormat="1" ht="20.100000000000001" customHeight="1"/>
    <row r="43" spans="1:14" s="2" customFormat="1" ht="20.100000000000001" customHeight="1"/>
    <row r="44" spans="1:14" s="2" customFormat="1" ht="20.100000000000001" customHeight="1"/>
    <row r="45" spans="1:14" s="2" customFormat="1"/>
    <row r="46" spans="1:14" s="2" customFormat="1"/>
    <row r="47" spans="1:14" s="2" customFormat="1"/>
    <row r="48" spans="1:1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</sheetData>
  <mergeCells count="23">
    <mergeCell ref="I30:I34"/>
    <mergeCell ref="J30:J34"/>
    <mergeCell ref="A1:J1"/>
    <mergeCell ref="C2:F2"/>
    <mergeCell ref="G2:J2"/>
    <mergeCell ref="A3:A6"/>
    <mergeCell ref="A7:A8"/>
    <mergeCell ref="A9:A10"/>
    <mergeCell ref="A11:A12"/>
    <mergeCell ref="A13:A14"/>
    <mergeCell ref="A15:A16"/>
    <mergeCell ref="A17:A18"/>
    <mergeCell ref="A29:A34"/>
    <mergeCell ref="A19:A20"/>
    <mergeCell ref="G30:G34"/>
    <mergeCell ref="H30:H34"/>
    <mergeCell ref="A21:A22"/>
    <mergeCell ref="A23:A24"/>
    <mergeCell ref="C30:C34"/>
    <mergeCell ref="D30:D34"/>
    <mergeCell ref="F30:F34"/>
    <mergeCell ref="A25:A26"/>
    <mergeCell ref="A27:A28"/>
  </mergeCells>
  <phoneticPr fontId="22" type="noConversion"/>
  <pageMargins left="0.39305555555555599" right="0.39305555555555599" top="0" bottom="0" header="0.31388888888888899" footer="0.31388888888888899"/>
  <pageSetup paperSize="9" fitToHeight="2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B64"/>
  <sheetViews>
    <sheetView workbookViewId="0">
      <selection activeCell="M16" sqref="M16"/>
    </sheetView>
  </sheetViews>
  <sheetFormatPr defaultColWidth="14" defaultRowHeight="11.25"/>
  <cols>
    <col min="1" max="10" width="9.625" style="3" customWidth="1"/>
    <col min="11" max="11" width="16.625" style="2" hidden="1" customWidth="1"/>
    <col min="12" max="14" width="14" style="2"/>
    <col min="15" max="256" width="14" style="3"/>
    <col min="257" max="257" width="8.25" style="3" customWidth="1"/>
    <col min="258" max="258" width="14" style="3"/>
    <col min="259" max="259" width="14.625" style="3" customWidth="1"/>
    <col min="260" max="266" width="14" style="3" customWidth="1"/>
    <col min="267" max="267" width="16.625" style="3" customWidth="1"/>
    <col min="268" max="512" width="14" style="3"/>
    <col min="513" max="513" width="8.25" style="3" customWidth="1"/>
    <col min="514" max="514" width="14" style="3"/>
    <col min="515" max="515" width="14.625" style="3" customWidth="1"/>
    <col min="516" max="522" width="14" style="3" customWidth="1"/>
    <col min="523" max="523" width="16.625" style="3" customWidth="1"/>
    <col min="524" max="768" width="14" style="3"/>
    <col min="769" max="769" width="8.25" style="3" customWidth="1"/>
    <col min="770" max="770" width="14" style="3"/>
    <col min="771" max="771" width="14.625" style="3" customWidth="1"/>
    <col min="772" max="778" width="14" style="3" customWidth="1"/>
    <col min="779" max="779" width="16.625" style="3" customWidth="1"/>
    <col min="780" max="1024" width="14" style="3"/>
    <col min="1025" max="1025" width="8.25" style="3" customWidth="1"/>
    <col min="1026" max="1026" width="14" style="3"/>
    <col min="1027" max="1027" width="14.625" style="3" customWidth="1"/>
    <col min="1028" max="1034" width="14" style="3" customWidth="1"/>
    <col min="1035" max="1035" width="16.625" style="3" customWidth="1"/>
    <col min="1036" max="1280" width="14" style="3"/>
    <col min="1281" max="1281" width="8.25" style="3" customWidth="1"/>
    <col min="1282" max="1282" width="14" style="3"/>
    <col min="1283" max="1283" width="14.625" style="3" customWidth="1"/>
    <col min="1284" max="1290" width="14" style="3" customWidth="1"/>
    <col min="1291" max="1291" width="16.625" style="3" customWidth="1"/>
    <col min="1292" max="1536" width="14" style="3"/>
    <col min="1537" max="1537" width="8.25" style="3" customWidth="1"/>
    <col min="1538" max="1538" width="14" style="3"/>
    <col min="1539" max="1539" width="14.625" style="3" customWidth="1"/>
    <col min="1540" max="1546" width="14" style="3" customWidth="1"/>
    <col min="1547" max="1547" width="16.625" style="3" customWidth="1"/>
    <col min="1548" max="1792" width="14" style="3"/>
    <col min="1793" max="1793" width="8.25" style="3" customWidth="1"/>
    <col min="1794" max="1794" width="14" style="3"/>
    <col min="1795" max="1795" width="14.625" style="3" customWidth="1"/>
    <col min="1796" max="1802" width="14" style="3" customWidth="1"/>
    <col min="1803" max="1803" width="16.625" style="3" customWidth="1"/>
    <col min="1804" max="2048" width="14" style="3"/>
    <col min="2049" max="2049" width="8.25" style="3" customWidth="1"/>
    <col min="2050" max="2050" width="14" style="3"/>
    <col min="2051" max="2051" width="14.625" style="3" customWidth="1"/>
    <col min="2052" max="2058" width="14" style="3" customWidth="1"/>
    <col min="2059" max="2059" width="16.625" style="3" customWidth="1"/>
    <col min="2060" max="2304" width="14" style="3"/>
    <col min="2305" max="2305" width="8.25" style="3" customWidth="1"/>
    <col min="2306" max="2306" width="14" style="3"/>
    <col min="2307" max="2307" width="14.625" style="3" customWidth="1"/>
    <col min="2308" max="2314" width="14" style="3" customWidth="1"/>
    <col min="2315" max="2315" width="16.625" style="3" customWidth="1"/>
    <col min="2316" max="2560" width="14" style="3"/>
    <col min="2561" max="2561" width="8.25" style="3" customWidth="1"/>
    <col min="2562" max="2562" width="14" style="3"/>
    <col min="2563" max="2563" width="14.625" style="3" customWidth="1"/>
    <col min="2564" max="2570" width="14" style="3" customWidth="1"/>
    <col min="2571" max="2571" width="16.625" style="3" customWidth="1"/>
    <col min="2572" max="2816" width="14" style="3"/>
    <col min="2817" max="2817" width="8.25" style="3" customWidth="1"/>
    <col min="2818" max="2818" width="14" style="3"/>
    <col min="2819" max="2819" width="14.625" style="3" customWidth="1"/>
    <col min="2820" max="2826" width="14" style="3" customWidth="1"/>
    <col min="2827" max="2827" width="16.625" style="3" customWidth="1"/>
    <col min="2828" max="3072" width="14" style="3"/>
    <col min="3073" max="3073" width="8.25" style="3" customWidth="1"/>
    <col min="3074" max="3074" width="14" style="3"/>
    <col min="3075" max="3075" width="14.625" style="3" customWidth="1"/>
    <col min="3076" max="3082" width="14" style="3" customWidth="1"/>
    <col min="3083" max="3083" width="16.625" style="3" customWidth="1"/>
    <col min="3084" max="3328" width="14" style="3"/>
    <col min="3329" max="3329" width="8.25" style="3" customWidth="1"/>
    <col min="3330" max="3330" width="14" style="3"/>
    <col min="3331" max="3331" width="14.625" style="3" customWidth="1"/>
    <col min="3332" max="3338" width="14" style="3" customWidth="1"/>
    <col min="3339" max="3339" width="16.625" style="3" customWidth="1"/>
    <col min="3340" max="3584" width="14" style="3"/>
    <col min="3585" max="3585" width="8.25" style="3" customWidth="1"/>
    <col min="3586" max="3586" width="14" style="3"/>
    <col min="3587" max="3587" width="14.625" style="3" customWidth="1"/>
    <col min="3588" max="3594" width="14" style="3" customWidth="1"/>
    <col min="3595" max="3595" width="16.625" style="3" customWidth="1"/>
    <col min="3596" max="3840" width="14" style="3"/>
    <col min="3841" max="3841" width="8.25" style="3" customWidth="1"/>
    <col min="3842" max="3842" width="14" style="3"/>
    <col min="3843" max="3843" width="14.625" style="3" customWidth="1"/>
    <col min="3844" max="3850" width="14" style="3" customWidth="1"/>
    <col min="3851" max="3851" width="16.625" style="3" customWidth="1"/>
    <col min="3852" max="4096" width="14" style="3"/>
    <col min="4097" max="4097" width="8.25" style="3" customWidth="1"/>
    <col min="4098" max="4098" width="14" style="3"/>
    <col min="4099" max="4099" width="14.625" style="3" customWidth="1"/>
    <col min="4100" max="4106" width="14" style="3" customWidth="1"/>
    <col min="4107" max="4107" width="16.625" style="3" customWidth="1"/>
    <col min="4108" max="4352" width="14" style="3"/>
    <col min="4353" max="4353" width="8.25" style="3" customWidth="1"/>
    <col min="4354" max="4354" width="14" style="3"/>
    <col min="4355" max="4355" width="14.625" style="3" customWidth="1"/>
    <col min="4356" max="4362" width="14" style="3" customWidth="1"/>
    <col min="4363" max="4363" width="16.625" style="3" customWidth="1"/>
    <col min="4364" max="4608" width="14" style="3"/>
    <col min="4609" max="4609" width="8.25" style="3" customWidth="1"/>
    <col min="4610" max="4610" width="14" style="3"/>
    <col min="4611" max="4611" width="14.625" style="3" customWidth="1"/>
    <col min="4612" max="4618" width="14" style="3" customWidth="1"/>
    <col min="4619" max="4619" width="16.625" style="3" customWidth="1"/>
    <col min="4620" max="4864" width="14" style="3"/>
    <col min="4865" max="4865" width="8.25" style="3" customWidth="1"/>
    <col min="4866" max="4866" width="14" style="3"/>
    <col min="4867" max="4867" width="14.625" style="3" customWidth="1"/>
    <col min="4868" max="4874" width="14" style="3" customWidth="1"/>
    <col min="4875" max="4875" width="16.625" style="3" customWidth="1"/>
    <col min="4876" max="5120" width="14" style="3"/>
    <col min="5121" max="5121" width="8.25" style="3" customWidth="1"/>
    <col min="5122" max="5122" width="14" style="3"/>
    <col min="5123" max="5123" width="14.625" style="3" customWidth="1"/>
    <col min="5124" max="5130" width="14" style="3" customWidth="1"/>
    <col min="5131" max="5131" width="16.625" style="3" customWidth="1"/>
    <col min="5132" max="5376" width="14" style="3"/>
    <col min="5377" max="5377" width="8.25" style="3" customWidth="1"/>
    <col min="5378" max="5378" width="14" style="3"/>
    <col min="5379" max="5379" width="14.625" style="3" customWidth="1"/>
    <col min="5380" max="5386" width="14" style="3" customWidth="1"/>
    <col min="5387" max="5387" width="16.625" style="3" customWidth="1"/>
    <col min="5388" max="5632" width="14" style="3"/>
    <col min="5633" max="5633" width="8.25" style="3" customWidth="1"/>
    <col min="5634" max="5634" width="14" style="3"/>
    <col min="5635" max="5635" width="14.625" style="3" customWidth="1"/>
    <col min="5636" max="5642" width="14" style="3" customWidth="1"/>
    <col min="5643" max="5643" width="16.625" style="3" customWidth="1"/>
    <col min="5644" max="5888" width="14" style="3"/>
    <col min="5889" max="5889" width="8.25" style="3" customWidth="1"/>
    <col min="5890" max="5890" width="14" style="3"/>
    <col min="5891" max="5891" width="14.625" style="3" customWidth="1"/>
    <col min="5892" max="5898" width="14" style="3" customWidth="1"/>
    <col min="5899" max="5899" width="16.625" style="3" customWidth="1"/>
    <col min="5900" max="6144" width="14" style="3"/>
    <col min="6145" max="6145" width="8.25" style="3" customWidth="1"/>
    <col min="6146" max="6146" width="14" style="3"/>
    <col min="6147" max="6147" width="14.625" style="3" customWidth="1"/>
    <col min="6148" max="6154" width="14" style="3" customWidth="1"/>
    <col min="6155" max="6155" width="16.625" style="3" customWidth="1"/>
    <col min="6156" max="6400" width="14" style="3"/>
    <col min="6401" max="6401" width="8.25" style="3" customWidth="1"/>
    <col min="6402" max="6402" width="14" style="3"/>
    <col min="6403" max="6403" width="14.625" style="3" customWidth="1"/>
    <col min="6404" max="6410" width="14" style="3" customWidth="1"/>
    <col min="6411" max="6411" width="16.625" style="3" customWidth="1"/>
    <col min="6412" max="6656" width="14" style="3"/>
    <col min="6657" max="6657" width="8.25" style="3" customWidth="1"/>
    <col min="6658" max="6658" width="14" style="3"/>
    <col min="6659" max="6659" width="14.625" style="3" customWidth="1"/>
    <col min="6660" max="6666" width="14" style="3" customWidth="1"/>
    <col min="6667" max="6667" width="16.625" style="3" customWidth="1"/>
    <col min="6668" max="6912" width="14" style="3"/>
    <col min="6913" max="6913" width="8.25" style="3" customWidth="1"/>
    <col min="6914" max="6914" width="14" style="3"/>
    <col min="6915" max="6915" width="14.625" style="3" customWidth="1"/>
    <col min="6916" max="6922" width="14" style="3" customWidth="1"/>
    <col min="6923" max="6923" width="16.625" style="3" customWidth="1"/>
    <col min="6924" max="7168" width="14" style="3"/>
    <col min="7169" max="7169" width="8.25" style="3" customWidth="1"/>
    <col min="7170" max="7170" width="14" style="3"/>
    <col min="7171" max="7171" width="14.625" style="3" customWidth="1"/>
    <col min="7172" max="7178" width="14" style="3" customWidth="1"/>
    <col min="7179" max="7179" width="16.625" style="3" customWidth="1"/>
    <col min="7180" max="7424" width="14" style="3"/>
    <col min="7425" max="7425" width="8.25" style="3" customWidth="1"/>
    <col min="7426" max="7426" width="14" style="3"/>
    <col min="7427" max="7427" width="14.625" style="3" customWidth="1"/>
    <col min="7428" max="7434" width="14" style="3" customWidth="1"/>
    <col min="7435" max="7435" width="16.625" style="3" customWidth="1"/>
    <col min="7436" max="7680" width="14" style="3"/>
    <col min="7681" max="7681" width="8.25" style="3" customWidth="1"/>
    <col min="7682" max="7682" width="14" style="3"/>
    <col min="7683" max="7683" width="14.625" style="3" customWidth="1"/>
    <col min="7684" max="7690" width="14" style="3" customWidth="1"/>
    <col min="7691" max="7691" width="16.625" style="3" customWidth="1"/>
    <col min="7692" max="7936" width="14" style="3"/>
    <col min="7937" max="7937" width="8.25" style="3" customWidth="1"/>
    <col min="7938" max="7938" width="14" style="3"/>
    <col min="7939" max="7939" width="14.625" style="3" customWidth="1"/>
    <col min="7940" max="7946" width="14" style="3" customWidth="1"/>
    <col min="7947" max="7947" width="16.625" style="3" customWidth="1"/>
    <col min="7948" max="8192" width="14" style="3"/>
    <col min="8193" max="8193" width="8.25" style="3" customWidth="1"/>
    <col min="8194" max="8194" width="14" style="3"/>
    <col min="8195" max="8195" width="14.625" style="3" customWidth="1"/>
    <col min="8196" max="8202" width="14" style="3" customWidth="1"/>
    <col min="8203" max="8203" width="16.625" style="3" customWidth="1"/>
    <col min="8204" max="8448" width="14" style="3"/>
    <col min="8449" max="8449" width="8.25" style="3" customWidth="1"/>
    <col min="8450" max="8450" width="14" style="3"/>
    <col min="8451" max="8451" width="14.625" style="3" customWidth="1"/>
    <col min="8452" max="8458" width="14" style="3" customWidth="1"/>
    <col min="8459" max="8459" width="16.625" style="3" customWidth="1"/>
    <col min="8460" max="8704" width="14" style="3"/>
    <col min="8705" max="8705" width="8.25" style="3" customWidth="1"/>
    <col min="8706" max="8706" width="14" style="3"/>
    <col min="8707" max="8707" width="14.625" style="3" customWidth="1"/>
    <col min="8708" max="8714" width="14" style="3" customWidth="1"/>
    <col min="8715" max="8715" width="16.625" style="3" customWidth="1"/>
    <col min="8716" max="8960" width="14" style="3"/>
    <col min="8961" max="8961" width="8.25" style="3" customWidth="1"/>
    <col min="8962" max="8962" width="14" style="3"/>
    <col min="8963" max="8963" width="14.625" style="3" customWidth="1"/>
    <col min="8964" max="8970" width="14" style="3" customWidth="1"/>
    <col min="8971" max="8971" width="16.625" style="3" customWidth="1"/>
    <col min="8972" max="9216" width="14" style="3"/>
    <col min="9217" max="9217" width="8.25" style="3" customWidth="1"/>
    <col min="9218" max="9218" width="14" style="3"/>
    <col min="9219" max="9219" width="14.625" style="3" customWidth="1"/>
    <col min="9220" max="9226" width="14" style="3" customWidth="1"/>
    <col min="9227" max="9227" width="16.625" style="3" customWidth="1"/>
    <col min="9228" max="9472" width="14" style="3"/>
    <col min="9473" max="9473" width="8.25" style="3" customWidth="1"/>
    <col min="9474" max="9474" width="14" style="3"/>
    <col min="9475" max="9475" width="14.625" style="3" customWidth="1"/>
    <col min="9476" max="9482" width="14" style="3" customWidth="1"/>
    <col min="9483" max="9483" width="16.625" style="3" customWidth="1"/>
    <col min="9484" max="9728" width="14" style="3"/>
    <col min="9729" max="9729" width="8.25" style="3" customWidth="1"/>
    <col min="9730" max="9730" width="14" style="3"/>
    <col min="9731" max="9731" width="14.625" style="3" customWidth="1"/>
    <col min="9732" max="9738" width="14" style="3" customWidth="1"/>
    <col min="9739" max="9739" width="16.625" style="3" customWidth="1"/>
    <col min="9740" max="9984" width="14" style="3"/>
    <col min="9985" max="9985" width="8.25" style="3" customWidth="1"/>
    <col min="9986" max="9986" width="14" style="3"/>
    <col min="9987" max="9987" width="14.625" style="3" customWidth="1"/>
    <col min="9988" max="9994" width="14" style="3" customWidth="1"/>
    <col min="9995" max="9995" width="16.625" style="3" customWidth="1"/>
    <col min="9996" max="10240" width="14" style="3"/>
    <col min="10241" max="10241" width="8.25" style="3" customWidth="1"/>
    <col min="10242" max="10242" width="14" style="3"/>
    <col min="10243" max="10243" width="14.625" style="3" customWidth="1"/>
    <col min="10244" max="10250" width="14" style="3" customWidth="1"/>
    <col min="10251" max="10251" width="16.625" style="3" customWidth="1"/>
    <col min="10252" max="10496" width="14" style="3"/>
    <col min="10497" max="10497" width="8.25" style="3" customWidth="1"/>
    <col min="10498" max="10498" width="14" style="3"/>
    <col min="10499" max="10499" width="14.625" style="3" customWidth="1"/>
    <col min="10500" max="10506" width="14" style="3" customWidth="1"/>
    <col min="10507" max="10507" width="16.625" style="3" customWidth="1"/>
    <col min="10508" max="10752" width="14" style="3"/>
    <col min="10753" max="10753" width="8.25" style="3" customWidth="1"/>
    <col min="10754" max="10754" width="14" style="3"/>
    <col min="10755" max="10755" width="14.625" style="3" customWidth="1"/>
    <col min="10756" max="10762" width="14" style="3" customWidth="1"/>
    <col min="10763" max="10763" width="16.625" style="3" customWidth="1"/>
    <col min="10764" max="11008" width="14" style="3"/>
    <col min="11009" max="11009" width="8.25" style="3" customWidth="1"/>
    <col min="11010" max="11010" width="14" style="3"/>
    <col min="11011" max="11011" width="14.625" style="3" customWidth="1"/>
    <col min="11012" max="11018" width="14" style="3" customWidth="1"/>
    <col min="11019" max="11019" width="16.625" style="3" customWidth="1"/>
    <col min="11020" max="11264" width="14" style="3"/>
    <col min="11265" max="11265" width="8.25" style="3" customWidth="1"/>
    <col min="11266" max="11266" width="14" style="3"/>
    <col min="11267" max="11267" width="14.625" style="3" customWidth="1"/>
    <col min="11268" max="11274" width="14" style="3" customWidth="1"/>
    <col min="11275" max="11275" width="16.625" style="3" customWidth="1"/>
    <col min="11276" max="11520" width="14" style="3"/>
    <col min="11521" max="11521" width="8.25" style="3" customWidth="1"/>
    <col min="11522" max="11522" width="14" style="3"/>
    <col min="11523" max="11523" width="14.625" style="3" customWidth="1"/>
    <col min="11524" max="11530" width="14" style="3" customWidth="1"/>
    <col min="11531" max="11531" width="16.625" style="3" customWidth="1"/>
    <col min="11532" max="11776" width="14" style="3"/>
    <col min="11777" max="11777" width="8.25" style="3" customWidth="1"/>
    <col min="11778" max="11778" width="14" style="3"/>
    <col min="11779" max="11779" width="14.625" style="3" customWidth="1"/>
    <col min="11780" max="11786" width="14" style="3" customWidth="1"/>
    <col min="11787" max="11787" width="16.625" style="3" customWidth="1"/>
    <col min="11788" max="12032" width="14" style="3"/>
    <col min="12033" max="12033" width="8.25" style="3" customWidth="1"/>
    <col min="12034" max="12034" width="14" style="3"/>
    <col min="12035" max="12035" width="14.625" style="3" customWidth="1"/>
    <col min="12036" max="12042" width="14" style="3" customWidth="1"/>
    <col min="12043" max="12043" width="16.625" style="3" customWidth="1"/>
    <col min="12044" max="12288" width="14" style="3"/>
    <col min="12289" max="12289" width="8.25" style="3" customWidth="1"/>
    <col min="12290" max="12290" width="14" style="3"/>
    <col min="12291" max="12291" width="14.625" style="3" customWidth="1"/>
    <col min="12292" max="12298" width="14" style="3" customWidth="1"/>
    <col min="12299" max="12299" width="16.625" style="3" customWidth="1"/>
    <col min="12300" max="12544" width="14" style="3"/>
    <col min="12545" max="12545" width="8.25" style="3" customWidth="1"/>
    <col min="12546" max="12546" width="14" style="3"/>
    <col min="12547" max="12547" width="14.625" style="3" customWidth="1"/>
    <col min="12548" max="12554" width="14" style="3" customWidth="1"/>
    <col min="12555" max="12555" width="16.625" style="3" customWidth="1"/>
    <col min="12556" max="12800" width="14" style="3"/>
    <col min="12801" max="12801" width="8.25" style="3" customWidth="1"/>
    <col min="12802" max="12802" width="14" style="3"/>
    <col min="12803" max="12803" width="14.625" style="3" customWidth="1"/>
    <col min="12804" max="12810" width="14" style="3" customWidth="1"/>
    <col min="12811" max="12811" width="16.625" style="3" customWidth="1"/>
    <col min="12812" max="13056" width="14" style="3"/>
    <col min="13057" max="13057" width="8.25" style="3" customWidth="1"/>
    <col min="13058" max="13058" width="14" style="3"/>
    <col min="13059" max="13059" width="14.625" style="3" customWidth="1"/>
    <col min="13060" max="13066" width="14" style="3" customWidth="1"/>
    <col min="13067" max="13067" width="16.625" style="3" customWidth="1"/>
    <col min="13068" max="13312" width="14" style="3"/>
    <col min="13313" max="13313" width="8.25" style="3" customWidth="1"/>
    <col min="13314" max="13314" width="14" style="3"/>
    <col min="13315" max="13315" width="14.625" style="3" customWidth="1"/>
    <col min="13316" max="13322" width="14" style="3" customWidth="1"/>
    <col min="13323" max="13323" width="16.625" style="3" customWidth="1"/>
    <col min="13324" max="13568" width="14" style="3"/>
    <col min="13569" max="13569" width="8.25" style="3" customWidth="1"/>
    <col min="13570" max="13570" width="14" style="3"/>
    <col min="13571" max="13571" width="14.625" style="3" customWidth="1"/>
    <col min="13572" max="13578" width="14" style="3" customWidth="1"/>
    <col min="13579" max="13579" width="16.625" style="3" customWidth="1"/>
    <col min="13580" max="13824" width="14" style="3"/>
    <col min="13825" max="13825" width="8.25" style="3" customWidth="1"/>
    <col min="13826" max="13826" width="14" style="3"/>
    <col min="13827" max="13827" width="14.625" style="3" customWidth="1"/>
    <col min="13828" max="13834" width="14" style="3" customWidth="1"/>
    <col min="13835" max="13835" width="16.625" style="3" customWidth="1"/>
    <col min="13836" max="14080" width="14" style="3"/>
    <col min="14081" max="14081" width="8.25" style="3" customWidth="1"/>
    <col min="14082" max="14082" width="14" style="3"/>
    <col min="14083" max="14083" width="14.625" style="3" customWidth="1"/>
    <col min="14084" max="14090" width="14" style="3" customWidth="1"/>
    <col min="14091" max="14091" width="16.625" style="3" customWidth="1"/>
    <col min="14092" max="14336" width="14" style="3"/>
    <col min="14337" max="14337" width="8.25" style="3" customWidth="1"/>
    <col min="14338" max="14338" width="14" style="3"/>
    <col min="14339" max="14339" width="14.625" style="3" customWidth="1"/>
    <col min="14340" max="14346" width="14" style="3" customWidth="1"/>
    <col min="14347" max="14347" width="16.625" style="3" customWidth="1"/>
    <col min="14348" max="14592" width="14" style="3"/>
    <col min="14593" max="14593" width="8.25" style="3" customWidth="1"/>
    <col min="14594" max="14594" width="14" style="3"/>
    <col min="14595" max="14595" width="14.625" style="3" customWidth="1"/>
    <col min="14596" max="14602" width="14" style="3" customWidth="1"/>
    <col min="14603" max="14603" width="16.625" style="3" customWidth="1"/>
    <col min="14604" max="14848" width="14" style="3"/>
    <col min="14849" max="14849" width="8.25" style="3" customWidth="1"/>
    <col min="14850" max="14850" width="14" style="3"/>
    <col min="14851" max="14851" width="14.625" style="3" customWidth="1"/>
    <col min="14852" max="14858" width="14" style="3" customWidth="1"/>
    <col min="14859" max="14859" width="16.625" style="3" customWidth="1"/>
    <col min="14860" max="15104" width="14" style="3"/>
    <col min="15105" max="15105" width="8.25" style="3" customWidth="1"/>
    <col min="15106" max="15106" width="14" style="3"/>
    <col min="15107" max="15107" width="14.625" style="3" customWidth="1"/>
    <col min="15108" max="15114" width="14" style="3" customWidth="1"/>
    <col min="15115" max="15115" width="16.625" style="3" customWidth="1"/>
    <col min="15116" max="15360" width="14" style="3"/>
    <col min="15361" max="15361" width="8.25" style="3" customWidth="1"/>
    <col min="15362" max="15362" width="14" style="3"/>
    <col min="15363" max="15363" width="14.625" style="3" customWidth="1"/>
    <col min="15364" max="15370" width="14" style="3" customWidth="1"/>
    <col min="15371" max="15371" width="16.625" style="3" customWidth="1"/>
    <col min="15372" max="15616" width="14" style="3"/>
    <col min="15617" max="15617" width="8.25" style="3" customWidth="1"/>
    <col min="15618" max="15618" width="14" style="3"/>
    <col min="15619" max="15619" width="14.625" style="3" customWidth="1"/>
    <col min="15620" max="15626" width="14" style="3" customWidth="1"/>
    <col min="15627" max="15627" width="16.625" style="3" customWidth="1"/>
    <col min="15628" max="15872" width="14" style="3"/>
    <col min="15873" max="15873" width="8.25" style="3" customWidth="1"/>
    <col min="15874" max="15874" width="14" style="3"/>
    <col min="15875" max="15875" width="14.625" style="3" customWidth="1"/>
    <col min="15876" max="15882" width="14" style="3" customWidth="1"/>
    <col min="15883" max="15883" width="16.625" style="3" customWidth="1"/>
    <col min="15884" max="16128" width="14" style="3"/>
    <col min="16129" max="16129" width="8.25" style="3" customWidth="1"/>
    <col min="16130" max="16130" width="14" style="3"/>
    <col min="16131" max="16131" width="14.625" style="3" customWidth="1"/>
    <col min="16132" max="16138" width="14" style="3" customWidth="1"/>
    <col min="16139" max="16139" width="16.625" style="3" customWidth="1"/>
    <col min="16140" max="16384" width="14" style="3"/>
  </cols>
  <sheetData>
    <row r="1" spans="1:106" ht="18.75" customHeight="1">
      <c r="A1" s="184" t="s">
        <v>113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6" ht="11.1" customHeight="1">
      <c r="A2" s="4" t="s">
        <v>7</v>
      </c>
      <c r="B2" s="5" t="s">
        <v>8</v>
      </c>
      <c r="C2" s="202" t="s">
        <v>2</v>
      </c>
      <c r="D2" s="203"/>
      <c r="E2" s="203"/>
      <c r="F2" s="204"/>
      <c r="G2" s="190" t="s">
        <v>1</v>
      </c>
      <c r="H2" s="190"/>
      <c r="I2" s="190"/>
      <c r="J2" s="190"/>
    </row>
    <row r="3" spans="1:106" ht="11.1" customHeight="1">
      <c r="A3" s="190" t="s">
        <v>22</v>
      </c>
      <c r="B3" s="6" t="s">
        <v>11</v>
      </c>
      <c r="C3" s="89" t="s">
        <v>56</v>
      </c>
      <c r="D3" s="89" t="s">
        <v>57</v>
      </c>
      <c r="E3" s="89" t="s">
        <v>58</v>
      </c>
      <c r="F3" s="89" t="s">
        <v>59</v>
      </c>
      <c r="G3" s="89" t="s">
        <v>56</v>
      </c>
      <c r="H3" s="89" t="s">
        <v>57</v>
      </c>
      <c r="I3" s="95" t="s">
        <v>58</v>
      </c>
      <c r="J3" s="89" t="s">
        <v>59</v>
      </c>
      <c r="K3" s="7" t="s">
        <v>9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</row>
    <row r="4" spans="1:106" ht="11.1" customHeight="1">
      <c r="A4" s="190"/>
      <c r="B4" s="6" t="s">
        <v>12</v>
      </c>
      <c r="C4" s="89" t="s">
        <v>13</v>
      </c>
      <c r="D4" s="89" t="s">
        <v>14</v>
      </c>
      <c r="E4" s="89" t="s">
        <v>14</v>
      </c>
      <c r="F4" s="89" t="s">
        <v>13</v>
      </c>
      <c r="G4" s="89" t="s">
        <v>13</v>
      </c>
      <c r="H4" s="89" t="s">
        <v>14</v>
      </c>
      <c r="I4" s="95" t="s">
        <v>14</v>
      </c>
      <c r="J4" s="89" t="s">
        <v>13</v>
      </c>
    </row>
    <row r="5" spans="1:106" ht="11.1" customHeight="1">
      <c r="A5" s="190"/>
      <c r="B5" s="6" t="s">
        <v>15</v>
      </c>
      <c r="C5" s="96" t="s">
        <v>0</v>
      </c>
      <c r="D5" s="96" t="s">
        <v>0</v>
      </c>
      <c r="E5" s="96" t="s">
        <v>0</v>
      </c>
      <c r="F5" s="96" t="s">
        <v>0</v>
      </c>
      <c r="G5" s="96" t="s">
        <v>0</v>
      </c>
      <c r="H5" s="96" t="s">
        <v>0</v>
      </c>
      <c r="I5" s="95" t="s">
        <v>0</v>
      </c>
      <c r="J5" s="96" t="s">
        <v>0</v>
      </c>
    </row>
    <row r="6" spans="1:106" ht="11.1" customHeight="1">
      <c r="A6" s="190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9" t="e">
        <f t="shared" ref="K6:K9" si="0">J6+I6+H6+G6+F6+E6+D6+C6</f>
        <v>#VALUE!</v>
      </c>
    </row>
    <row r="7" spans="1:106" ht="11.1" customHeight="1">
      <c r="A7" s="190" t="s">
        <v>23</v>
      </c>
      <c r="B7" s="6" t="s">
        <v>11</v>
      </c>
      <c r="C7" s="89" t="s">
        <v>60</v>
      </c>
      <c r="D7" s="89" t="s">
        <v>61</v>
      </c>
      <c r="E7" s="89" t="s">
        <v>62</v>
      </c>
      <c r="F7" s="89" t="s">
        <v>63</v>
      </c>
      <c r="G7" s="89" t="s">
        <v>60</v>
      </c>
      <c r="H7" s="89" t="s">
        <v>61</v>
      </c>
      <c r="I7" s="95" t="s">
        <v>62</v>
      </c>
      <c r="J7" s="89" t="s">
        <v>63</v>
      </c>
      <c r="K7" s="9">
        <f t="shared" si="0"/>
        <v>9620</v>
      </c>
    </row>
    <row r="8" spans="1:106" ht="11.1" customHeight="1">
      <c r="A8" s="190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9" t="e">
        <f t="shared" si="0"/>
        <v>#VALUE!</v>
      </c>
    </row>
    <row r="9" spans="1:106" ht="11.1" customHeight="1">
      <c r="A9" s="190" t="s">
        <v>24</v>
      </c>
      <c r="B9" s="6" t="s">
        <v>11</v>
      </c>
      <c r="C9" s="89" t="s">
        <v>64</v>
      </c>
      <c r="D9" s="89" t="s">
        <v>65</v>
      </c>
      <c r="E9" s="89" t="s">
        <v>66</v>
      </c>
      <c r="F9" s="89" t="s">
        <v>67</v>
      </c>
      <c r="G9" s="89" t="s">
        <v>64</v>
      </c>
      <c r="H9" s="89" t="s">
        <v>65</v>
      </c>
      <c r="I9" s="89" t="s">
        <v>66</v>
      </c>
      <c r="J9" s="89" t="s">
        <v>67</v>
      </c>
      <c r="K9" s="9">
        <f t="shared" si="0"/>
        <v>8820</v>
      </c>
    </row>
    <row r="10" spans="1:106" ht="11.1" customHeight="1">
      <c r="A10" s="190"/>
      <c r="B10" s="6"/>
      <c r="C10" s="179" t="s">
        <v>137</v>
      </c>
      <c r="D10" s="179" t="s">
        <v>137</v>
      </c>
      <c r="E10" s="179" t="s">
        <v>137</v>
      </c>
      <c r="F10" s="179" t="s">
        <v>137</v>
      </c>
      <c r="G10" s="179" t="s">
        <v>137</v>
      </c>
      <c r="H10" s="179" t="s">
        <v>137</v>
      </c>
      <c r="I10" s="179" t="s">
        <v>137</v>
      </c>
      <c r="J10" s="179" t="s">
        <v>137</v>
      </c>
      <c r="K10" s="9" t="e">
        <f t="shared" ref="K10:K11" si="1">J10+I10+H10+G10+F10+E10+D10+C10</f>
        <v>#VALUE!</v>
      </c>
    </row>
    <row r="11" spans="1:106" ht="11.1" customHeight="1">
      <c r="A11" s="190" t="s">
        <v>25</v>
      </c>
      <c r="B11" s="6" t="s">
        <v>11</v>
      </c>
      <c r="C11" s="89" t="s">
        <v>68</v>
      </c>
      <c r="D11" s="89" t="s">
        <v>69</v>
      </c>
      <c r="E11" s="89" t="s">
        <v>70</v>
      </c>
      <c r="F11" s="89" t="s">
        <v>71</v>
      </c>
      <c r="G11" s="89" t="s">
        <v>68</v>
      </c>
      <c r="H11" s="89" t="s">
        <v>69</v>
      </c>
      <c r="I11" s="89" t="s">
        <v>70</v>
      </c>
      <c r="J11" s="89" t="s">
        <v>71</v>
      </c>
      <c r="K11" s="9">
        <f t="shared" si="1"/>
        <v>8020</v>
      </c>
    </row>
    <row r="12" spans="1:106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9" t="e">
        <f t="shared" ref="K12:K17" si="2">J12+I12+H12+G12+F12+E12+D12+C12</f>
        <v>#VALUE!</v>
      </c>
    </row>
    <row r="13" spans="1:106" ht="11.1" customHeight="1">
      <c r="A13" s="190" t="s">
        <v>26</v>
      </c>
      <c r="B13" s="6" t="s">
        <v>11</v>
      </c>
      <c r="C13" s="89" t="s">
        <v>72</v>
      </c>
      <c r="D13" s="89" t="s">
        <v>73</v>
      </c>
      <c r="E13" s="89" t="s">
        <v>74</v>
      </c>
      <c r="F13" s="89" t="s">
        <v>75</v>
      </c>
      <c r="G13" s="89" t="s">
        <v>72</v>
      </c>
      <c r="H13" s="89" t="s">
        <v>73</v>
      </c>
      <c r="I13" s="89" t="s">
        <v>74</v>
      </c>
      <c r="J13" s="89" t="s">
        <v>75</v>
      </c>
      <c r="K13" s="9">
        <f t="shared" si="2"/>
        <v>7220</v>
      </c>
    </row>
    <row r="14" spans="1:106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9" t="e">
        <f t="shared" si="2"/>
        <v>#VALUE!</v>
      </c>
    </row>
    <row r="15" spans="1:106" ht="11.1" customHeight="1">
      <c r="A15" s="190" t="s">
        <v>27</v>
      </c>
      <c r="B15" s="6" t="s">
        <v>11</v>
      </c>
      <c r="C15" s="89" t="s">
        <v>76</v>
      </c>
      <c r="D15" s="89" t="s">
        <v>77</v>
      </c>
      <c r="E15" s="89" t="s">
        <v>78</v>
      </c>
      <c r="F15" s="89" t="s">
        <v>79</v>
      </c>
      <c r="G15" s="89" t="s">
        <v>76</v>
      </c>
      <c r="H15" s="89" t="s">
        <v>77</v>
      </c>
      <c r="I15" s="89" t="s">
        <v>78</v>
      </c>
      <c r="J15" s="89" t="s">
        <v>79</v>
      </c>
      <c r="K15" s="9">
        <f t="shared" si="2"/>
        <v>6420</v>
      </c>
    </row>
    <row r="16" spans="1:106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9" t="e">
        <f t="shared" si="2"/>
        <v>#VALUE!</v>
      </c>
    </row>
    <row r="17" spans="1:11" ht="11.1" customHeight="1">
      <c r="A17" s="190" t="s">
        <v>28</v>
      </c>
      <c r="B17" s="6" t="s">
        <v>11</v>
      </c>
      <c r="C17" s="89" t="s">
        <v>80</v>
      </c>
      <c r="D17" s="89" t="s">
        <v>81</v>
      </c>
      <c r="E17" s="89" t="s">
        <v>82</v>
      </c>
      <c r="F17" s="89" t="s">
        <v>83</v>
      </c>
      <c r="G17" s="89" t="s">
        <v>80</v>
      </c>
      <c r="H17" s="89" t="s">
        <v>81</v>
      </c>
      <c r="I17" s="89" t="s">
        <v>82</v>
      </c>
      <c r="J17" s="89" t="s">
        <v>83</v>
      </c>
      <c r="K17" s="9">
        <f t="shared" si="2"/>
        <v>5620</v>
      </c>
    </row>
    <row r="18" spans="1:1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9" t="e">
        <f t="shared" ref="K18:K19" si="3">J18+I18+H18+G18+F18+E18+D18+C18</f>
        <v>#VALUE!</v>
      </c>
    </row>
    <row r="19" spans="1:11" ht="11.1" customHeight="1">
      <c r="A19" s="190" t="s">
        <v>29</v>
      </c>
      <c r="B19" s="6" t="s">
        <v>11</v>
      </c>
      <c r="C19" s="89" t="s">
        <v>84</v>
      </c>
      <c r="D19" s="89" t="s">
        <v>85</v>
      </c>
      <c r="E19" s="89" t="s">
        <v>86</v>
      </c>
      <c r="F19" s="89" t="s">
        <v>87</v>
      </c>
      <c r="G19" s="89" t="s">
        <v>84</v>
      </c>
      <c r="H19" s="89" t="s">
        <v>85</v>
      </c>
      <c r="I19" s="89" t="s">
        <v>86</v>
      </c>
      <c r="J19" s="89" t="s">
        <v>87</v>
      </c>
      <c r="K19" s="9">
        <f t="shared" si="3"/>
        <v>4820</v>
      </c>
    </row>
    <row r="20" spans="1:1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9" t="e">
        <f t="shared" ref="K20:K23" si="4">J20+I20+H20+G20+F20+E20+D20+C20</f>
        <v>#VALUE!</v>
      </c>
    </row>
    <row r="21" spans="1:11" ht="11.1" customHeight="1">
      <c r="A21" s="190" t="s">
        <v>30</v>
      </c>
      <c r="B21" s="6" t="s">
        <v>11</v>
      </c>
      <c r="C21" s="89" t="s">
        <v>88</v>
      </c>
      <c r="D21" s="89" t="s">
        <v>89</v>
      </c>
      <c r="E21" s="89" t="s">
        <v>90</v>
      </c>
      <c r="F21" s="89" t="s">
        <v>91</v>
      </c>
      <c r="G21" s="89" t="s">
        <v>88</v>
      </c>
      <c r="H21" s="89" t="s">
        <v>89</v>
      </c>
      <c r="I21" s="89" t="s">
        <v>90</v>
      </c>
      <c r="J21" s="89" t="s">
        <v>91</v>
      </c>
      <c r="K21" s="9">
        <f t="shared" si="4"/>
        <v>4020</v>
      </c>
    </row>
    <row r="22" spans="1:1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9" t="e">
        <f t="shared" si="4"/>
        <v>#VALUE!</v>
      </c>
    </row>
    <row r="23" spans="1:11" ht="11.1" customHeight="1">
      <c r="A23" s="190" t="s">
        <v>31</v>
      </c>
      <c r="B23" s="6" t="s">
        <v>11</v>
      </c>
      <c r="C23" s="89" t="s">
        <v>92</v>
      </c>
      <c r="D23" s="89" t="s">
        <v>93</v>
      </c>
      <c r="E23" s="89" t="s">
        <v>94</v>
      </c>
      <c r="F23" s="89" t="s">
        <v>95</v>
      </c>
      <c r="G23" s="89" t="s">
        <v>92</v>
      </c>
      <c r="H23" s="89" t="s">
        <v>93</v>
      </c>
      <c r="I23" s="89" t="s">
        <v>94</v>
      </c>
      <c r="J23" s="89" t="s">
        <v>95</v>
      </c>
      <c r="K23" s="9">
        <f t="shared" si="4"/>
        <v>3220</v>
      </c>
    </row>
    <row r="24" spans="1:1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9" t="e">
        <f t="shared" ref="K24:K25" si="5">J24+I24+H24+G24+F24+E24+D24+C24</f>
        <v>#VALUE!</v>
      </c>
    </row>
    <row r="25" spans="1:11" ht="11.1" customHeight="1">
      <c r="A25" s="190" t="s">
        <v>32</v>
      </c>
      <c r="B25" s="6" t="s">
        <v>11</v>
      </c>
      <c r="C25" s="89" t="s">
        <v>96</v>
      </c>
      <c r="D25" s="89" t="s">
        <v>97</v>
      </c>
      <c r="E25" s="89" t="s">
        <v>98</v>
      </c>
      <c r="F25" s="89" t="s">
        <v>99</v>
      </c>
      <c r="G25" s="89" t="s">
        <v>96</v>
      </c>
      <c r="H25" s="89" t="s">
        <v>97</v>
      </c>
      <c r="I25" s="89" t="s">
        <v>98</v>
      </c>
      <c r="J25" s="89" t="s">
        <v>99</v>
      </c>
      <c r="K25" s="9">
        <f t="shared" si="5"/>
        <v>2420</v>
      </c>
    </row>
    <row r="26" spans="1:1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9" t="e">
        <f t="shared" ref="K26:K27" si="6">J26+I26+H26+G26+F26+E26+D26+C26</f>
        <v>#VALUE!</v>
      </c>
    </row>
    <row r="27" spans="1:11" ht="11.1" customHeight="1">
      <c r="A27" s="190" t="s">
        <v>33</v>
      </c>
      <c r="B27" s="6" t="s">
        <v>11</v>
      </c>
      <c r="C27" s="89" t="s">
        <v>100</v>
      </c>
      <c r="D27" s="89" t="s">
        <v>101</v>
      </c>
      <c r="E27" s="89" t="s">
        <v>34</v>
      </c>
      <c r="F27" s="89" t="s">
        <v>102</v>
      </c>
      <c r="G27" s="89" t="s">
        <v>100</v>
      </c>
      <c r="H27" s="89" t="s">
        <v>101</v>
      </c>
      <c r="I27" s="89" t="s">
        <v>34</v>
      </c>
      <c r="J27" s="89" t="s">
        <v>102</v>
      </c>
      <c r="K27" s="9">
        <f t="shared" si="6"/>
        <v>1620</v>
      </c>
    </row>
    <row r="28" spans="1:1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9" t="e">
        <f t="shared" ref="K28:K29" si="7">J28+I28+H28+G28+F28+E28+D28+C28</f>
        <v>#VALUE!</v>
      </c>
    </row>
    <row r="29" spans="1:11" ht="11.1" customHeight="1">
      <c r="A29" s="190" t="s">
        <v>35</v>
      </c>
      <c r="B29" s="6" t="s">
        <v>11</v>
      </c>
      <c r="C29" s="99" t="s">
        <v>103</v>
      </c>
      <c r="D29" s="99" t="s">
        <v>104</v>
      </c>
      <c r="E29" s="99" t="s">
        <v>105</v>
      </c>
      <c r="F29" s="99" t="s">
        <v>106</v>
      </c>
      <c r="G29" s="99" t="s">
        <v>103</v>
      </c>
      <c r="H29" s="99" t="s">
        <v>104</v>
      </c>
      <c r="I29" s="89" t="s">
        <v>105</v>
      </c>
      <c r="J29" s="89" t="s">
        <v>106</v>
      </c>
      <c r="K29" s="9">
        <f t="shared" si="7"/>
        <v>820</v>
      </c>
    </row>
    <row r="30" spans="1:11" ht="11.1" customHeight="1">
      <c r="A30" s="190"/>
      <c r="B30" s="6" t="s">
        <v>16</v>
      </c>
      <c r="C30" s="101">
        <v>89.59</v>
      </c>
      <c r="D30" s="101">
        <v>86.44</v>
      </c>
      <c r="E30" s="101">
        <v>86.44</v>
      </c>
      <c r="F30" s="101">
        <v>88.75</v>
      </c>
      <c r="G30" s="101">
        <v>88.75</v>
      </c>
      <c r="H30" s="101">
        <v>86.44</v>
      </c>
      <c r="I30" s="181" t="s">
        <v>137</v>
      </c>
      <c r="J30" s="181" t="s">
        <v>137</v>
      </c>
      <c r="K30" s="9" t="e">
        <f>J30+I30+H30+G30+F30+E30+D30+C30</f>
        <v>#VALUE!</v>
      </c>
    </row>
    <row r="31" spans="1:11" ht="11.1" customHeight="1">
      <c r="A31" s="190"/>
      <c r="B31" s="6" t="s">
        <v>17</v>
      </c>
      <c r="C31" s="103" t="s">
        <v>42</v>
      </c>
      <c r="D31" s="103">
        <v>66.38</v>
      </c>
      <c r="E31" s="103">
        <v>66.38</v>
      </c>
      <c r="F31" s="103" t="s">
        <v>43</v>
      </c>
      <c r="G31" s="103" t="s">
        <v>43</v>
      </c>
      <c r="H31" s="103">
        <v>66.38</v>
      </c>
      <c r="I31" s="182"/>
      <c r="J31" s="182"/>
      <c r="K31" s="9">
        <f>J31+I31+H31+G31+F31+E31+D31+C31</f>
        <v>404.24</v>
      </c>
    </row>
    <row r="32" spans="1:11" ht="11.1" customHeight="1">
      <c r="A32" s="190"/>
      <c r="B32" s="6" t="s">
        <v>18</v>
      </c>
      <c r="C32" s="103">
        <v>29803</v>
      </c>
      <c r="D32" s="103">
        <v>29803.439999999999</v>
      </c>
      <c r="E32" s="103">
        <v>29803.439999999999</v>
      </c>
      <c r="F32" s="103">
        <v>29805.15</v>
      </c>
      <c r="G32" s="103">
        <v>29805.15</v>
      </c>
      <c r="H32" s="103">
        <v>29803.439999999999</v>
      </c>
      <c r="I32" s="182"/>
      <c r="J32" s="182"/>
      <c r="K32" s="9">
        <f>J32+I32+H32+G32+F32+E32+D32+C32</f>
        <v>178823.62</v>
      </c>
    </row>
    <row r="33" spans="1:14" s="1" customFormat="1" ht="11.1" customHeight="1">
      <c r="A33" s="190"/>
      <c r="B33" s="6" t="s">
        <v>19</v>
      </c>
      <c r="C33" s="107">
        <v>22887</v>
      </c>
      <c r="D33" s="107">
        <v>22887</v>
      </c>
      <c r="E33" s="107">
        <v>22887</v>
      </c>
      <c r="F33" s="107">
        <v>22887</v>
      </c>
      <c r="G33" s="107">
        <v>22887</v>
      </c>
      <c r="H33" s="107">
        <v>22887</v>
      </c>
      <c r="I33" s="182"/>
      <c r="J33" s="182"/>
      <c r="K33" s="10">
        <f>J33+I33+H33+G33+F33+E33+D33+C33</f>
        <v>137322</v>
      </c>
      <c r="L33" s="10"/>
      <c r="M33" s="10"/>
      <c r="N33" s="10"/>
    </row>
    <row r="34" spans="1:14" ht="11.1" customHeight="1">
      <c r="A34" s="190"/>
      <c r="B34" s="6" t="s">
        <v>20</v>
      </c>
      <c r="C34" s="116">
        <v>2050446</v>
      </c>
      <c r="D34" s="116">
        <v>1978352</v>
      </c>
      <c r="E34" s="116">
        <v>1978352</v>
      </c>
      <c r="F34" s="116">
        <v>2031221</v>
      </c>
      <c r="G34" s="116">
        <v>2031221</v>
      </c>
      <c r="H34" s="116">
        <v>1978352</v>
      </c>
      <c r="I34" s="183"/>
      <c r="J34" s="183"/>
      <c r="K34" s="9">
        <f>J34+I34+H34+G34+F34+E34+D34+C34</f>
        <v>12047944</v>
      </c>
    </row>
    <row r="35" spans="1:14" s="2" customFormat="1" ht="17.100000000000001" customHeight="1"/>
    <row r="36" spans="1:14" s="2" customFormat="1" ht="17.100000000000001" customHeight="1">
      <c r="C36" s="120"/>
      <c r="D36" s="137" t="s">
        <v>114</v>
      </c>
      <c r="E36" s="119"/>
      <c r="F36" s="137" t="s">
        <v>135</v>
      </c>
      <c r="G36" s="176"/>
      <c r="H36" s="136"/>
    </row>
    <row r="37" spans="1:14" s="2" customFormat="1" hidden="1">
      <c r="B37" s="12" t="s">
        <v>16</v>
      </c>
      <c r="C37" s="13"/>
      <c r="D37" s="13"/>
      <c r="E37" s="13"/>
      <c r="F37" s="13"/>
      <c r="G37" s="13"/>
      <c r="H37" s="13"/>
      <c r="I37" s="13"/>
      <c r="J37" s="13"/>
      <c r="K37" s="15" t="e">
        <f>K30+K28+K26+K24+K22+K20+K18+K16+K14+K12+K10+K8+K6</f>
        <v>#VALUE!</v>
      </c>
    </row>
    <row r="38" spans="1:14" s="2" customFormat="1" hidden="1">
      <c r="B38" s="12" t="s">
        <v>17</v>
      </c>
      <c r="C38" s="13"/>
      <c r="D38" s="13"/>
      <c r="E38" s="13"/>
      <c r="F38" s="13"/>
      <c r="G38" s="13"/>
      <c r="H38" s="13"/>
      <c r="I38" s="13"/>
      <c r="J38" s="13"/>
      <c r="K38" s="15" t="e">
        <f>K31+#REF!+#REF!+#REF!+#REF!+#REF!+#REF!+#REF!+#REF!+#REF!+#REF!+#REF!+#REF!</f>
        <v>#REF!</v>
      </c>
    </row>
    <row r="39" spans="1:14" s="2" customFormat="1" hidden="1">
      <c r="B39" s="12" t="s">
        <v>37</v>
      </c>
      <c r="C39" s="13"/>
      <c r="D39" s="13"/>
      <c r="E39" s="13"/>
      <c r="F39" s="13"/>
      <c r="G39" s="13"/>
      <c r="H39" s="13"/>
      <c r="I39" s="13"/>
      <c r="J39" s="13"/>
      <c r="K39" s="15" t="e">
        <f>K34+#REF!+#REF!+#REF!+#REF!+#REF!+#REF!+#REF!+#REF!+#REF!+#REF!+#REF!+#REF!</f>
        <v>#REF!</v>
      </c>
    </row>
    <row r="40" spans="1:14" s="2" customFormat="1" hidden="1">
      <c r="B40" s="12" t="s">
        <v>38</v>
      </c>
      <c r="C40" s="13"/>
      <c r="D40" s="13"/>
      <c r="E40" s="13"/>
      <c r="F40" s="13"/>
      <c r="G40" s="13"/>
      <c r="H40" s="13"/>
      <c r="I40" s="13"/>
      <c r="J40" s="13"/>
      <c r="K40" s="13" t="e">
        <f>K39/K37</f>
        <v>#REF!</v>
      </c>
    </row>
    <row r="41" spans="1:14" s="2" customFormat="1" hidden="1">
      <c r="B41" s="14" t="s">
        <v>39</v>
      </c>
      <c r="C41" s="13"/>
      <c r="D41" s="13"/>
      <c r="E41" s="13"/>
      <c r="F41" s="13"/>
      <c r="G41" s="13"/>
      <c r="H41" s="13"/>
      <c r="I41" s="13"/>
      <c r="J41" s="13"/>
      <c r="K41" s="15" t="e">
        <f>#REF!+#REF!+#REF!+#REF!+#REF!+#REF!+#REF!+#REF!+#REF!+#REF!+#REF!+#REF!+#REF!</f>
        <v>#REF!</v>
      </c>
    </row>
    <row r="42" spans="1:14" s="2" customFormat="1" hidden="1"/>
    <row r="43" spans="1:14" s="2" customFormat="1"/>
    <row r="44" spans="1:14" s="2" customFormat="1"/>
    <row r="45" spans="1:14" s="2" customFormat="1"/>
    <row r="46" spans="1:14" s="2" customFormat="1"/>
    <row r="47" spans="1:14" s="2" customFormat="1"/>
    <row r="48" spans="1:1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</sheetData>
  <mergeCells count="18">
    <mergeCell ref="J30:J34"/>
    <mergeCell ref="A1:J1"/>
    <mergeCell ref="C2:F2"/>
    <mergeCell ref="G2:J2"/>
    <mergeCell ref="A3:A6"/>
    <mergeCell ref="A7:A8"/>
    <mergeCell ref="A9:A10"/>
    <mergeCell ref="A11:A12"/>
    <mergeCell ref="A13:A14"/>
    <mergeCell ref="A15:A16"/>
    <mergeCell ref="A17:A18"/>
    <mergeCell ref="A29:A34"/>
    <mergeCell ref="A19:A20"/>
    <mergeCell ref="A21:A22"/>
    <mergeCell ref="A23:A24"/>
    <mergeCell ref="A25:A26"/>
    <mergeCell ref="A27:A28"/>
    <mergeCell ref="I30:I34"/>
  </mergeCells>
  <phoneticPr fontId="22" type="noConversion"/>
  <pageMargins left="0.39305555555555599" right="0.39305555555555599" top="0.74791666666666701" bottom="0.74791666666666701" header="0.31388888888888899" footer="0.31388888888888899"/>
  <pageSetup paperSize="9" fitToHeight="2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221AC-C249-4FBD-A117-5EEBED792A59}">
  <dimension ref="A1:R70"/>
  <sheetViews>
    <sheetView zoomScaleNormal="100" workbookViewId="0">
      <selection activeCell="R29" sqref="R29"/>
    </sheetView>
  </sheetViews>
  <sheetFormatPr defaultColWidth="11.375" defaultRowHeight="11.25"/>
  <cols>
    <col min="1" max="14" width="9.625" style="41" customWidth="1"/>
    <col min="15" max="15" width="21.625" style="2" hidden="1" customWidth="1"/>
    <col min="16" max="18" width="11.375" style="2"/>
    <col min="19" max="16384" width="11.375" style="41"/>
  </cols>
  <sheetData>
    <row r="1" spans="1:18" ht="20.25" customHeight="1">
      <c r="A1" s="184" t="s">
        <v>117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18" s="26" customFormat="1" ht="11.1" customHeight="1">
      <c r="A2" s="29" t="s">
        <v>7</v>
      </c>
      <c r="B2" s="135" t="s">
        <v>8</v>
      </c>
      <c r="C2" s="187" t="s">
        <v>4</v>
      </c>
      <c r="D2" s="188"/>
      <c r="E2" s="188"/>
      <c r="F2" s="189"/>
      <c r="G2" s="187" t="s">
        <v>2</v>
      </c>
      <c r="H2" s="188"/>
      <c r="I2" s="188"/>
      <c r="J2" s="189"/>
      <c r="K2" s="187" t="s">
        <v>1</v>
      </c>
      <c r="L2" s="188"/>
      <c r="M2" s="188"/>
      <c r="N2" s="189"/>
      <c r="O2" s="26" t="s">
        <v>9</v>
      </c>
      <c r="Q2" s="31"/>
      <c r="R2" s="31"/>
    </row>
    <row r="3" spans="1:18" s="17" customFormat="1" ht="11.1" customHeight="1">
      <c r="A3" s="205" t="s">
        <v>10</v>
      </c>
      <c r="B3" s="6" t="s">
        <v>11</v>
      </c>
      <c r="C3" s="140">
        <v>1504</v>
      </c>
      <c r="D3" s="140">
        <v>1503</v>
      </c>
      <c r="E3" s="140">
        <v>1502</v>
      </c>
      <c r="F3" s="140">
        <v>1501</v>
      </c>
      <c r="G3" s="140">
        <v>1504</v>
      </c>
      <c r="H3" s="140">
        <v>1503</v>
      </c>
      <c r="I3" s="140">
        <v>1502</v>
      </c>
      <c r="J3" s="140">
        <v>1501</v>
      </c>
      <c r="K3" s="140">
        <v>1504</v>
      </c>
      <c r="L3" s="140">
        <v>1503</v>
      </c>
      <c r="M3" s="140">
        <v>1502</v>
      </c>
      <c r="N3" s="140">
        <v>1501</v>
      </c>
      <c r="O3" s="21"/>
      <c r="P3" s="21"/>
      <c r="Q3" s="21"/>
      <c r="R3" s="21"/>
    </row>
    <row r="4" spans="1:18" s="17" customFormat="1" ht="11.1" customHeight="1">
      <c r="A4" s="206"/>
      <c r="B4" s="6" t="s">
        <v>12</v>
      </c>
      <c r="C4" s="157" t="s">
        <v>13</v>
      </c>
      <c r="D4" s="157" t="s">
        <v>14</v>
      </c>
      <c r="E4" s="157" t="s">
        <v>14</v>
      </c>
      <c r="F4" s="157" t="s">
        <v>13</v>
      </c>
      <c r="G4" s="157" t="s">
        <v>13</v>
      </c>
      <c r="H4" s="157" t="s">
        <v>14</v>
      </c>
      <c r="I4" s="157" t="s">
        <v>14</v>
      </c>
      <c r="J4" s="157" t="s">
        <v>13</v>
      </c>
      <c r="K4" s="157" t="s">
        <v>13</v>
      </c>
      <c r="L4" s="157" t="s">
        <v>14</v>
      </c>
      <c r="M4" s="157" t="s">
        <v>14</v>
      </c>
      <c r="N4" s="157" t="s">
        <v>13</v>
      </c>
      <c r="O4" s="21"/>
      <c r="P4" s="21"/>
      <c r="Q4" s="21"/>
      <c r="R4" s="21"/>
    </row>
    <row r="5" spans="1:18" s="17" customFormat="1" ht="11.1" customHeight="1">
      <c r="A5" s="206"/>
      <c r="B5" s="6" t="s">
        <v>15</v>
      </c>
      <c r="C5" s="151" t="s">
        <v>0</v>
      </c>
      <c r="D5" s="151" t="s">
        <v>0</v>
      </c>
      <c r="E5" s="151" t="s">
        <v>0</v>
      </c>
      <c r="F5" s="151" t="s">
        <v>0</v>
      </c>
      <c r="G5" s="151" t="s">
        <v>0</v>
      </c>
      <c r="H5" s="151" t="s">
        <v>0</v>
      </c>
      <c r="I5" s="151" t="s">
        <v>0</v>
      </c>
      <c r="J5" s="151" t="s">
        <v>0</v>
      </c>
      <c r="K5" s="151" t="s">
        <v>0</v>
      </c>
      <c r="L5" s="151" t="s">
        <v>0</v>
      </c>
      <c r="M5" s="151" t="s">
        <v>0</v>
      </c>
      <c r="N5" s="151" t="s">
        <v>0</v>
      </c>
      <c r="O5" s="21"/>
      <c r="P5" s="21"/>
      <c r="Q5" s="21"/>
      <c r="R5" s="21"/>
    </row>
    <row r="6" spans="1:18" s="17" customFormat="1" ht="11.1" customHeight="1">
      <c r="A6" s="206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179" t="s">
        <v>137</v>
      </c>
      <c r="L6" s="179" t="s">
        <v>137</v>
      </c>
      <c r="M6" s="179" t="s">
        <v>137</v>
      </c>
      <c r="N6" s="179" t="s">
        <v>137</v>
      </c>
      <c r="O6" s="23" t="e">
        <f t="shared" ref="O6:O11" si="0">N6+M6+L6+K6+J6+I6+H6+G6+F6+E6+D6+C6</f>
        <v>#VALUE!</v>
      </c>
      <c r="P6" s="21"/>
      <c r="Q6" s="21"/>
      <c r="R6" s="21"/>
    </row>
    <row r="7" spans="1:18" s="17" customFormat="1" ht="11.1" customHeight="1">
      <c r="A7" s="205" t="s">
        <v>21</v>
      </c>
      <c r="B7" s="6" t="s">
        <v>11</v>
      </c>
      <c r="C7" s="140">
        <v>1404</v>
      </c>
      <c r="D7" s="140">
        <v>1403</v>
      </c>
      <c r="E7" s="140">
        <v>1402</v>
      </c>
      <c r="F7" s="140">
        <v>1401</v>
      </c>
      <c r="G7" s="140">
        <v>1404</v>
      </c>
      <c r="H7" s="140">
        <v>1403</v>
      </c>
      <c r="I7" s="140">
        <v>1402</v>
      </c>
      <c r="J7" s="140">
        <v>1401</v>
      </c>
      <c r="K7" s="140">
        <v>1404</v>
      </c>
      <c r="L7" s="140">
        <v>1403</v>
      </c>
      <c r="M7" s="140">
        <v>1402</v>
      </c>
      <c r="N7" s="140">
        <v>1401</v>
      </c>
      <c r="O7" s="138">
        <f t="shared" si="0"/>
        <v>16830</v>
      </c>
      <c r="P7" s="21"/>
      <c r="Q7" s="21"/>
      <c r="R7" s="21"/>
    </row>
    <row r="8" spans="1:18" s="17" customFormat="1" ht="11.1" customHeight="1">
      <c r="A8" s="206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179" t="s">
        <v>137</v>
      </c>
      <c r="L8" s="179" t="s">
        <v>137</v>
      </c>
      <c r="M8" s="179" t="s">
        <v>137</v>
      </c>
      <c r="N8" s="179" t="s">
        <v>137</v>
      </c>
      <c r="O8" s="138" t="e">
        <f t="shared" si="0"/>
        <v>#VALUE!</v>
      </c>
      <c r="P8" s="21"/>
      <c r="Q8" s="21"/>
      <c r="R8" s="21"/>
    </row>
    <row r="9" spans="1:18" s="17" customFormat="1" ht="11.1" customHeight="1">
      <c r="A9" s="205" t="s">
        <v>22</v>
      </c>
      <c r="B9" s="6" t="s">
        <v>11</v>
      </c>
      <c r="C9" s="140">
        <v>1304</v>
      </c>
      <c r="D9" s="140">
        <v>1303</v>
      </c>
      <c r="E9" s="140">
        <v>1302</v>
      </c>
      <c r="F9" s="140">
        <v>1301</v>
      </c>
      <c r="G9" s="140">
        <v>1304</v>
      </c>
      <c r="H9" s="140">
        <v>1303</v>
      </c>
      <c r="I9" s="140">
        <v>1302</v>
      </c>
      <c r="J9" s="158">
        <v>1301</v>
      </c>
      <c r="K9" s="140">
        <v>1304</v>
      </c>
      <c r="L9" s="140">
        <v>1303</v>
      </c>
      <c r="M9" s="140">
        <v>1302</v>
      </c>
      <c r="N9" s="140">
        <v>1301</v>
      </c>
      <c r="O9" s="138">
        <f t="shared" si="0"/>
        <v>15630</v>
      </c>
      <c r="P9" s="21"/>
      <c r="Q9" s="21"/>
      <c r="R9" s="21"/>
    </row>
    <row r="10" spans="1:18" s="17" customFormat="1" ht="11.1" customHeight="1">
      <c r="A10" s="206"/>
      <c r="B10" s="6" t="s">
        <v>16</v>
      </c>
      <c r="C10" s="181" t="s">
        <v>137</v>
      </c>
      <c r="D10" s="181" t="s">
        <v>137</v>
      </c>
      <c r="E10" s="181" t="s">
        <v>137</v>
      </c>
      <c r="F10" s="181" t="s">
        <v>137</v>
      </c>
      <c r="G10" s="181" t="s">
        <v>137</v>
      </c>
      <c r="H10" s="181" t="s">
        <v>137</v>
      </c>
      <c r="I10" s="181" t="s">
        <v>137</v>
      </c>
      <c r="J10" s="126">
        <v>87.84</v>
      </c>
      <c r="K10" s="181" t="s">
        <v>137</v>
      </c>
      <c r="L10" s="181" t="s">
        <v>137</v>
      </c>
      <c r="M10" s="181" t="s">
        <v>137</v>
      </c>
      <c r="N10" s="181" t="s">
        <v>137</v>
      </c>
      <c r="O10" s="138" t="e">
        <f t="shared" si="0"/>
        <v>#VALUE!</v>
      </c>
      <c r="P10" s="21"/>
      <c r="Q10" s="21"/>
      <c r="R10" s="21"/>
    </row>
    <row r="11" spans="1:18" s="17" customFormat="1" ht="11.1" customHeight="1">
      <c r="A11" s="206"/>
      <c r="B11" s="6" t="s">
        <v>17</v>
      </c>
      <c r="C11" s="182"/>
      <c r="D11" s="182"/>
      <c r="E11" s="182"/>
      <c r="F11" s="182"/>
      <c r="G11" s="182"/>
      <c r="H11" s="182"/>
      <c r="I11" s="182"/>
      <c r="J11" s="111" t="s">
        <v>43</v>
      </c>
      <c r="K11" s="182"/>
      <c r="L11" s="182"/>
      <c r="M11" s="182"/>
      <c r="N11" s="182"/>
      <c r="O11" s="138">
        <f t="shared" si="0"/>
        <v>68.150000000000006</v>
      </c>
      <c r="P11" s="21"/>
      <c r="Q11" s="21"/>
      <c r="R11" s="21"/>
    </row>
    <row r="12" spans="1:18" s="17" customFormat="1" ht="11.1" customHeight="1">
      <c r="A12" s="206"/>
      <c r="B12" s="6" t="s">
        <v>18</v>
      </c>
      <c r="C12" s="182"/>
      <c r="D12" s="182"/>
      <c r="E12" s="182"/>
      <c r="F12" s="182"/>
      <c r="G12" s="182"/>
      <c r="H12" s="182"/>
      <c r="I12" s="182"/>
      <c r="J12" s="111">
        <v>29722.53</v>
      </c>
      <c r="K12" s="182"/>
      <c r="L12" s="182"/>
      <c r="M12" s="182"/>
      <c r="N12" s="182"/>
      <c r="O12" s="138"/>
      <c r="P12" s="21"/>
      <c r="Q12" s="21"/>
      <c r="R12" s="21"/>
    </row>
    <row r="13" spans="1:18" s="18" customFormat="1" ht="11.1" customHeight="1">
      <c r="A13" s="206"/>
      <c r="B13" s="19" t="s">
        <v>19</v>
      </c>
      <c r="C13" s="182"/>
      <c r="D13" s="182"/>
      <c r="E13" s="182"/>
      <c r="F13" s="182"/>
      <c r="G13" s="182"/>
      <c r="H13" s="182"/>
      <c r="I13" s="182"/>
      <c r="J13" s="161">
        <v>23060</v>
      </c>
      <c r="K13" s="182"/>
      <c r="L13" s="182"/>
      <c r="M13" s="182"/>
      <c r="N13" s="182"/>
      <c r="O13" s="24">
        <f t="shared" ref="O13:O29" si="1">N13+M13+L13+K13+J13+I13+H13+G13+F13+E13+D13+C13</f>
        <v>23060</v>
      </c>
      <c r="P13" s="24"/>
      <c r="Q13" s="24"/>
      <c r="R13" s="24"/>
    </row>
    <row r="14" spans="1:18" s="139" customFormat="1" ht="11.1" customHeight="1">
      <c r="A14" s="206"/>
      <c r="B14" s="6" t="s">
        <v>20</v>
      </c>
      <c r="C14" s="183"/>
      <c r="D14" s="183"/>
      <c r="E14" s="183"/>
      <c r="F14" s="183"/>
      <c r="G14" s="183"/>
      <c r="H14" s="183"/>
      <c r="I14" s="183"/>
      <c r="J14" s="161">
        <v>2025590</v>
      </c>
      <c r="K14" s="183"/>
      <c r="L14" s="183"/>
      <c r="M14" s="183"/>
      <c r="N14" s="183"/>
      <c r="O14" s="138">
        <f t="shared" si="1"/>
        <v>2025590</v>
      </c>
      <c r="P14" s="138"/>
      <c r="Q14" s="138"/>
      <c r="R14" s="138"/>
    </row>
    <row r="15" spans="1:18" s="17" customFormat="1" ht="11.1" customHeight="1">
      <c r="A15" s="190" t="s">
        <v>23</v>
      </c>
      <c r="B15" s="6" t="s">
        <v>11</v>
      </c>
      <c r="C15" s="140">
        <v>1204</v>
      </c>
      <c r="D15" s="140">
        <v>1203</v>
      </c>
      <c r="E15" s="140">
        <v>1202</v>
      </c>
      <c r="F15" s="140">
        <v>1201</v>
      </c>
      <c r="G15" s="140">
        <v>1204</v>
      </c>
      <c r="H15" s="140">
        <v>1203</v>
      </c>
      <c r="I15" s="140">
        <v>1202</v>
      </c>
      <c r="J15" s="140">
        <v>1201</v>
      </c>
      <c r="K15" s="140">
        <v>1204</v>
      </c>
      <c r="L15" s="140">
        <v>1203</v>
      </c>
      <c r="M15" s="140">
        <v>1202</v>
      </c>
      <c r="N15" s="140">
        <v>1201</v>
      </c>
      <c r="O15" s="138">
        <f t="shared" si="1"/>
        <v>14430</v>
      </c>
      <c r="P15" s="21"/>
      <c r="Q15" s="21"/>
      <c r="R15" s="21"/>
    </row>
    <row r="16" spans="1:18" s="17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79" t="s">
        <v>137</v>
      </c>
      <c r="L16" s="179" t="s">
        <v>137</v>
      </c>
      <c r="M16" s="179" t="s">
        <v>137</v>
      </c>
      <c r="N16" s="179" t="s">
        <v>137</v>
      </c>
      <c r="O16" s="138" t="e">
        <f t="shared" si="1"/>
        <v>#VALUE!</v>
      </c>
      <c r="P16" s="21"/>
      <c r="Q16" s="21"/>
      <c r="R16" s="21"/>
    </row>
    <row r="17" spans="1:18" s="17" customFormat="1" ht="11.1" customHeight="1">
      <c r="A17" s="190" t="s">
        <v>24</v>
      </c>
      <c r="B17" s="6" t="s">
        <v>11</v>
      </c>
      <c r="C17" s="90">
        <v>1104</v>
      </c>
      <c r="D17" s="90">
        <v>1103</v>
      </c>
      <c r="E17" s="90">
        <v>1102</v>
      </c>
      <c r="F17" s="90">
        <v>1101</v>
      </c>
      <c r="G17" s="90">
        <v>1104</v>
      </c>
      <c r="H17" s="90">
        <v>1103</v>
      </c>
      <c r="I17" s="90">
        <v>1102</v>
      </c>
      <c r="J17" s="90">
        <v>1101</v>
      </c>
      <c r="K17" s="90">
        <v>1104</v>
      </c>
      <c r="L17" s="90">
        <v>1103</v>
      </c>
      <c r="M17" s="90">
        <v>1102</v>
      </c>
      <c r="N17" s="90">
        <v>1101</v>
      </c>
      <c r="O17" s="138">
        <f t="shared" si="1"/>
        <v>13230</v>
      </c>
      <c r="P17" s="21"/>
      <c r="Q17" s="21"/>
      <c r="R17" s="21"/>
    </row>
    <row r="18" spans="1:18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179" t="s">
        <v>137</v>
      </c>
      <c r="L18" s="179" t="s">
        <v>137</v>
      </c>
      <c r="M18" s="179" t="s">
        <v>137</v>
      </c>
      <c r="N18" s="179" t="s">
        <v>137</v>
      </c>
      <c r="O18" s="138" t="e">
        <f t="shared" si="1"/>
        <v>#VALUE!</v>
      </c>
      <c r="P18" s="21"/>
      <c r="Q18" s="21"/>
      <c r="R18" s="21"/>
    </row>
    <row r="19" spans="1:18" s="17" customFormat="1" ht="11.1" customHeight="1">
      <c r="A19" s="190" t="s">
        <v>25</v>
      </c>
      <c r="B19" s="6" t="s">
        <v>11</v>
      </c>
      <c r="C19" s="140">
        <v>1004</v>
      </c>
      <c r="D19" s="140">
        <v>1003</v>
      </c>
      <c r="E19" s="140">
        <v>1002</v>
      </c>
      <c r="F19" s="140">
        <v>1001</v>
      </c>
      <c r="G19" s="140">
        <v>1004</v>
      </c>
      <c r="H19" s="140">
        <v>1003</v>
      </c>
      <c r="I19" s="140">
        <v>1002</v>
      </c>
      <c r="J19" s="140">
        <v>1001</v>
      </c>
      <c r="K19" s="140">
        <v>1004</v>
      </c>
      <c r="L19" s="140">
        <v>1003</v>
      </c>
      <c r="M19" s="140">
        <v>1002</v>
      </c>
      <c r="N19" s="140">
        <v>1001</v>
      </c>
      <c r="O19" s="138">
        <f t="shared" si="1"/>
        <v>12030</v>
      </c>
      <c r="P19" s="21"/>
      <c r="Q19" s="21"/>
      <c r="R19" s="21"/>
    </row>
    <row r="20" spans="1:18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179" t="s">
        <v>137</v>
      </c>
      <c r="L20" s="179" t="s">
        <v>137</v>
      </c>
      <c r="M20" s="179" t="s">
        <v>137</v>
      </c>
      <c r="N20" s="179" t="s">
        <v>137</v>
      </c>
      <c r="O20" s="138" t="e">
        <f t="shared" si="1"/>
        <v>#VALUE!</v>
      </c>
      <c r="P20" s="21"/>
      <c r="Q20" s="21"/>
      <c r="R20" s="21"/>
    </row>
    <row r="21" spans="1:18" s="17" customFormat="1" ht="11.1" customHeight="1">
      <c r="A21" s="190" t="s">
        <v>26</v>
      </c>
      <c r="B21" s="6" t="s">
        <v>11</v>
      </c>
      <c r="C21" s="90">
        <v>904</v>
      </c>
      <c r="D21" s="90">
        <v>903</v>
      </c>
      <c r="E21" s="90">
        <v>902</v>
      </c>
      <c r="F21" s="90">
        <v>901</v>
      </c>
      <c r="G21" s="90">
        <v>904</v>
      </c>
      <c r="H21" s="90">
        <v>903</v>
      </c>
      <c r="I21" s="90">
        <v>902</v>
      </c>
      <c r="J21" s="90">
        <v>901</v>
      </c>
      <c r="K21" s="90">
        <v>904</v>
      </c>
      <c r="L21" s="90">
        <v>903</v>
      </c>
      <c r="M21" s="90">
        <v>902</v>
      </c>
      <c r="N21" s="90">
        <v>901</v>
      </c>
      <c r="O21" s="138">
        <f t="shared" si="1"/>
        <v>10830</v>
      </c>
      <c r="P21" s="21"/>
      <c r="Q21" s="21"/>
      <c r="R21" s="21"/>
    </row>
    <row r="22" spans="1:18" s="17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179" t="s">
        <v>137</v>
      </c>
      <c r="L22" s="179" t="s">
        <v>137</v>
      </c>
      <c r="M22" s="179" t="s">
        <v>137</v>
      </c>
      <c r="N22" s="179" t="s">
        <v>137</v>
      </c>
      <c r="O22" s="138" t="e">
        <f t="shared" si="1"/>
        <v>#VALUE!</v>
      </c>
      <c r="P22" s="21"/>
      <c r="Q22" s="21"/>
      <c r="R22" s="21"/>
    </row>
    <row r="23" spans="1:18" s="17" customFormat="1" ht="11.1" customHeight="1">
      <c r="A23" s="190" t="s">
        <v>27</v>
      </c>
      <c r="B23" s="6" t="s">
        <v>11</v>
      </c>
      <c r="C23" s="90">
        <v>804</v>
      </c>
      <c r="D23" s="90">
        <v>803</v>
      </c>
      <c r="E23" s="90">
        <v>802</v>
      </c>
      <c r="F23" s="90">
        <v>801</v>
      </c>
      <c r="G23" s="90">
        <v>804</v>
      </c>
      <c r="H23" s="90">
        <v>803</v>
      </c>
      <c r="I23" s="90">
        <v>802</v>
      </c>
      <c r="J23" s="90">
        <v>801</v>
      </c>
      <c r="K23" s="90">
        <v>804</v>
      </c>
      <c r="L23" s="90">
        <v>803</v>
      </c>
      <c r="M23" s="90">
        <v>802</v>
      </c>
      <c r="N23" s="90">
        <v>801</v>
      </c>
      <c r="O23" s="138">
        <f t="shared" si="1"/>
        <v>9630</v>
      </c>
      <c r="P23" s="21"/>
      <c r="Q23" s="21"/>
      <c r="R23" s="21"/>
    </row>
    <row r="24" spans="1:18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179" t="s">
        <v>137</v>
      </c>
      <c r="L24" s="179" t="s">
        <v>137</v>
      </c>
      <c r="M24" s="179" t="s">
        <v>137</v>
      </c>
      <c r="N24" s="179" t="s">
        <v>137</v>
      </c>
      <c r="O24" s="138" t="e">
        <f t="shared" si="1"/>
        <v>#VALUE!</v>
      </c>
      <c r="P24" s="21"/>
      <c r="Q24" s="21"/>
      <c r="R24" s="21"/>
    </row>
    <row r="25" spans="1:18" s="17" customFormat="1" ht="11.1" customHeight="1">
      <c r="A25" s="190" t="s">
        <v>28</v>
      </c>
      <c r="B25" s="6" t="s">
        <v>11</v>
      </c>
      <c r="C25" s="90">
        <v>704</v>
      </c>
      <c r="D25" s="90">
        <v>703</v>
      </c>
      <c r="E25" s="90">
        <v>702</v>
      </c>
      <c r="F25" s="90">
        <v>701</v>
      </c>
      <c r="G25" s="90">
        <v>704</v>
      </c>
      <c r="H25" s="90">
        <v>703</v>
      </c>
      <c r="I25" s="90">
        <v>702</v>
      </c>
      <c r="J25" s="90">
        <v>701</v>
      </c>
      <c r="K25" s="90">
        <v>704</v>
      </c>
      <c r="L25" s="90">
        <v>703</v>
      </c>
      <c r="M25" s="90">
        <v>702</v>
      </c>
      <c r="N25" s="90">
        <v>701</v>
      </c>
      <c r="O25" s="138">
        <f t="shared" si="1"/>
        <v>8430</v>
      </c>
      <c r="P25" s="21"/>
      <c r="Q25" s="21"/>
      <c r="R25" s="21"/>
    </row>
    <row r="26" spans="1:18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179" t="s">
        <v>137</v>
      </c>
      <c r="L26" s="179" t="s">
        <v>137</v>
      </c>
      <c r="M26" s="179" t="s">
        <v>137</v>
      </c>
      <c r="N26" s="179" t="s">
        <v>137</v>
      </c>
      <c r="O26" s="138" t="e">
        <f t="shared" si="1"/>
        <v>#VALUE!</v>
      </c>
      <c r="P26" s="21"/>
      <c r="Q26" s="21"/>
      <c r="R26" s="21"/>
    </row>
    <row r="27" spans="1:18" s="17" customFormat="1" ht="11.1" customHeight="1">
      <c r="A27" s="190" t="s">
        <v>29</v>
      </c>
      <c r="B27" s="6" t="s">
        <v>11</v>
      </c>
      <c r="C27" s="90">
        <v>604</v>
      </c>
      <c r="D27" s="90">
        <v>603</v>
      </c>
      <c r="E27" s="90">
        <v>602</v>
      </c>
      <c r="F27" s="90">
        <v>601</v>
      </c>
      <c r="G27" s="90">
        <v>604</v>
      </c>
      <c r="H27" s="90">
        <v>603</v>
      </c>
      <c r="I27" s="90">
        <v>602</v>
      </c>
      <c r="J27" s="109">
        <v>601</v>
      </c>
      <c r="K27" s="90">
        <v>604</v>
      </c>
      <c r="L27" s="90">
        <v>603</v>
      </c>
      <c r="M27" s="90">
        <v>602</v>
      </c>
      <c r="N27" s="90">
        <v>601</v>
      </c>
      <c r="O27" s="138">
        <f t="shared" si="1"/>
        <v>7230</v>
      </c>
      <c r="P27" s="21"/>
      <c r="Q27" s="21"/>
      <c r="R27" s="21"/>
    </row>
    <row r="28" spans="1:18" s="17" customFormat="1" ht="11.1" customHeight="1">
      <c r="A28" s="190"/>
      <c r="B28" s="6" t="s">
        <v>16</v>
      </c>
      <c r="C28" s="181" t="s">
        <v>137</v>
      </c>
      <c r="D28" s="181" t="s">
        <v>137</v>
      </c>
      <c r="E28" s="181" t="s">
        <v>137</v>
      </c>
      <c r="F28" s="181" t="s">
        <v>137</v>
      </c>
      <c r="G28" s="181" t="s">
        <v>137</v>
      </c>
      <c r="H28" s="181" t="s">
        <v>137</v>
      </c>
      <c r="I28" s="181" t="s">
        <v>137</v>
      </c>
      <c r="J28" s="126">
        <v>87.84</v>
      </c>
      <c r="K28" s="181" t="s">
        <v>137</v>
      </c>
      <c r="L28" s="181" t="s">
        <v>137</v>
      </c>
      <c r="M28" s="181" t="s">
        <v>137</v>
      </c>
      <c r="N28" s="181" t="s">
        <v>137</v>
      </c>
      <c r="O28" s="138" t="e">
        <f t="shared" si="1"/>
        <v>#VALUE!</v>
      </c>
      <c r="P28" s="21"/>
      <c r="Q28" s="21"/>
      <c r="R28" s="21"/>
    </row>
    <row r="29" spans="1:18" s="17" customFormat="1" ht="11.1" customHeight="1">
      <c r="A29" s="190"/>
      <c r="B29" s="6" t="s">
        <v>17</v>
      </c>
      <c r="C29" s="182"/>
      <c r="D29" s="182"/>
      <c r="E29" s="182"/>
      <c r="F29" s="182"/>
      <c r="G29" s="182"/>
      <c r="H29" s="182"/>
      <c r="I29" s="182"/>
      <c r="J29" s="111" t="s">
        <v>43</v>
      </c>
      <c r="K29" s="182"/>
      <c r="L29" s="182"/>
      <c r="M29" s="182"/>
      <c r="N29" s="182"/>
      <c r="O29" s="138">
        <f t="shared" si="1"/>
        <v>68.150000000000006</v>
      </c>
      <c r="P29" s="21"/>
      <c r="Q29" s="21"/>
      <c r="R29" s="21"/>
    </row>
    <row r="30" spans="1:18" s="17" customFormat="1" ht="11.1" customHeight="1">
      <c r="A30" s="190"/>
      <c r="B30" s="6" t="s">
        <v>18</v>
      </c>
      <c r="C30" s="182"/>
      <c r="D30" s="182"/>
      <c r="E30" s="182"/>
      <c r="F30" s="182"/>
      <c r="G30" s="182"/>
      <c r="H30" s="182"/>
      <c r="I30" s="182"/>
      <c r="J30" s="111">
        <v>29632.31</v>
      </c>
      <c r="K30" s="182"/>
      <c r="L30" s="182"/>
      <c r="M30" s="182"/>
      <c r="N30" s="182"/>
      <c r="O30" s="138"/>
      <c r="P30" s="21"/>
      <c r="Q30" s="21"/>
      <c r="R30" s="21"/>
    </row>
    <row r="31" spans="1:18" s="18" customFormat="1" ht="11.1" customHeight="1">
      <c r="A31" s="190"/>
      <c r="B31" s="19" t="s">
        <v>19</v>
      </c>
      <c r="C31" s="182"/>
      <c r="D31" s="182"/>
      <c r="E31" s="182"/>
      <c r="F31" s="182"/>
      <c r="G31" s="182"/>
      <c r="H31" s="182"/>
      <c r="I31" s="182"/>
      <c r="J31" s="107">
        <v>22990</v>
      </c>
      <c r="K31" s="182"/>
      <c r="L31" s="182"/>
      <c r="M31" s="182"/>
      <c r="N31" s="182"/>
      <c r="O31" s="24">
        <f t="shared" ref="O31:O40" si="2">N31+M31+L31+K31+J31+I31+H31+G31+F31+E31+D31+C31</f>
        <v>22990</v>
      </c>
      <c r="P31" s="24"/>
      <c r="Q31" s="24"/>
      <c r="R31" s="24"/>
    </row>
    <row r="32" spans="1:18" s="139" customFormat="1" ht="11.1" customHeight="1">
      <c r="A32" s="190"/>
      <c r="B32" s="6" t="s">
        <v>20</v>
      </c>
      <c r="C32" s="183"/>
      <c r="D32" s="183"/>
      <c r="E32" s="183"/>
      <c r="F32" s="183"/>
      <c r="G32" s="183"/>
      <c r="H32" s="183"/>
      <c r="I32" s="183"/>
      <c r="J32" s="107">
        <v>2019442</v>
      </c>
      <c r="K32" s="183"/>
      <c r="L32" s="183"/>
      <c r="M32" s="183"/>
      <c r="N32" s="183"/>
      <c r="O32" s="138">
        <f t="shared" si="2"/>
        <v>2019442</v>
      </c>
      <c r="P32" s="138"/>
      <c r="Q32" s="138"/>
      <c r="R32" s="138"/>
    </row>
    <row r="33" spans="1:18" s="17" customFormat="1" ht="11.1" customHeight="1">
      <c r="A33" s="190" t="s">
        <v>30</v>
      </c>
      <c r="B33" s="6" t="s">
        <v>11</v>
      </c>
      <c r="C33" s="90">
        <v>504</v>
      </c>
      <c r="D33" s="90">
        <v>503</v>
      </c>
      <c r="E33" s="90">
        <v>502</v>
      </c>
      <c r="F33" s="90">
        <v>501</v>
      </c>
      <c r="G33" s="90">
        <v>504</v>
      </c>
      <c r="H33" s="90">
        <v>503</v>
      </c>
      <c r="I33" s="90">
        <v>502</v>
      </c>
      <c r="J33" s="90">
        <v>501</v>
      </c>
      <c r="K33" s="90">
        <v>504</v>
      </c>
      <c r="L33" s="90">
        <v>503</v>
      </c>
      <c r="M33" s="90">
        <v>502</v>
      </c>
      <c r="N33" s="90">
        <v>501</v>
      </c>
      <c r="O33" s="138">
        <f t="shared" si="2"/>
        <v>6030</v>
      </c>
      <c r="P33" s="21"/>
      <c r="Q33" s="21"/>
      <c r="R33" s="21"/>
    </row>
    <row r="34" spans="1:18" s="17" customFormat="1" ht="11.1" customHeight="1">
      <c r="A34" s="190"/>
      <c r="B34" s="6"/>
      <c r="C34" s="179" t="s">
        <v>137</v>
      </c>
      <c r="D34" s="179" t="s">
        <v>137</v>
      </c>
      <c r="E34" s="179" t="s">
        <v>137</v>
      </c>
      <c r="F34" s="179" t="s">
        <v>137</v>
      </c>
      <c r="G34" s="179" t="s">
        <v>137</v>
      </c>
      <c r="H34" s="179" t="s">
        <v>137</v>
      </c>
      <c r="I34" s="179" t="s">
        <v>137</v>
      </c>
      <c r="J34" s="179" t="s">
        <v>137</v>
      </c>
      <c r="K34" s="179" t="s">
        <v>137</v>
      </c>
      <c r="L34" s="179" t="s">
        <v>137</v>
      </c>
      <c r="M34" s="179" t="s">
        <v>137</v>
      </c>
      <c r="N34" s="179" t="s">
        <v>137</v>
      </c>
      <c r="O34" s="138" t="e">
        <f t="shared" si="2"/>
        <v>#VALUE!</v>
      </c>
      <c r="P34" s="21"/>
      <c r="Q34" s="21"/>
      <c r="R34" s="21"/>
    </row>
    <row r="35" spans="1:18" s="17" customFormat="1" ht="11.1" customHeight="1">
      <c r="A35" s="190" t="s">
        <v>31</v>
      </c>
      <c r="B35" s="6" t="s">
        <v>11</v>
      </c>
      <c r="C35" s="90">
        <v>404</v>
      </c>
      <c r="D35" s="90">
        <v>403</v>
      </c>
      <c r="E35" s="90">
        <v>402</v>
      </c>
      <c r="F35" s="90">
        <v>401</v>
      </c>
      <c r="G35" s="90">
        <v>404</v>
      </c>
      <c r="H35" s="90">
        <v>403</v>
      </c>
      <c r="I35" s="90">
        <v>402</v>
      </c>
      <c r="J35" s="90">
        <v>401</v>
      </c>
      <c r="K35" s="90">
        <v>404</v>
      </c>
      <c r="L35" s="90">
        <v>403</v>
      </c>
      <c r="M35" s="90">
        <v>402</v>
      </c>
      <c r="N35" s="90">
        <v>401</v>
      </c>
      <c r="O35" s="138">
        <f t="shared" si="2"/>
        <v>4830</v>
      </c>
      <c r="P35" s="21"/>
      <c r="Q35" s="21"/>
      <c r="R35" s="21"/>
    </row>
    <row r="36" spans="1:18" s="17" customFormat="1" ht="11.1" customHeight="1">
      <c r="A36" s="190"/>
      <c r="B36" s="6"/>
      <c r="C36" s="179" t="s">
        <v>137</v>
      </c>
      <c r="D36" s="179" t="s">
        <v>137</v>
      </c>
      <c r="E36" s="179" t="s">
        <v>137</v>
      </c>
      <c r="F36" s="179" t="s">
        <v>137</v>
      </c>
      <c r="G36" s="179" t="s">
        <v>137</v>
      </c>
      <c r="H36" s="179" t="s">
        <v>137</v>
      </c>
      <c r="I36" s="179" t="s">
        <v>137</v>
      </c>
      <c r="J36" s="179" t="s">
        <v>137</v>
      </c>
      <c r="K36" s="179" t="s">
        <v>137</v>
      </c>
      <c r="L36" s="179" t="s">
        <v>137</v>
      </c>
      <c r="M36" s="179" t="s">
        <v>137</v>
      </c>
      <c r="N36" s="179" t="s">
        <v>137</v>
      </c>
      <c r="O36" s="138" t="e">
        <f t="shared" si="2"/>
        <v>#VALUE!</v>
      </c>
      <c r="P36" s="21"/>
      <c r="Q36" s="21"/>
      <c r="R36" s="21"/>
    </row>
    <row r="37" spans="1:18" s="17" customFormat="1" ht="11.1" customHeight="1">
      <c r="A37" s="190" t="s">
        <v>32</v>
      </c>
      <c r="B37" s="6" t="s">
        <v>11</v>
      </c>
      <c r="C37" s="90">
        <v>304</v>
      </c>
      <c r="D37" s="90">
        <v>303</v>
      </c>
      <c r="E37" s="90">
        <v>302</v>
      </c>
      <c r="F37" s="90">
        <v>301</v>
      </c>
      <c r="G37" s="90">
        <v>304</v>
      </c>
      <c r="H37" s="90">
        <v>303</v>
      </c>
      <c r="I37" s="90">
        <v>302</v>
      </c>
      <c r="J37" s="90">
        <v>301</v>
      </c>
      <c r="K37" s="90">
        <v>304</v>
      </c>
      <c r="L37" s="90">
        <v>303</v>
      </c>
      <c r="M37" s="90">
        <v>302</v>
      </c>
      <c r="N37" s="90">
        <v>301</v>
      </c>
      <c r="O37" s="138">
        <f t="shared" si="2"/>
        <v>3630</v>
      </c>
      <c r="P37" s="21"/>
      <c r="Q37" s="21"/>
      <c r="R37" s="21"/>
    </row>
    <row r="38" spans="1:18" s="17" customFormat="1" ht="11.1" customHeight="1">
      <c r="A38" s="190"/>
      <c r="B38" s="6"/>
      <c r="C38" s="179" t="s">
        <v>137</v>
      </c>
      <c r="D38" s="179" t="s">
        <v>137</v>
      </c>
      <c r="E38" s="179" t="s">
        <v>137</v>
      </c>
      <c r="F38" s="179" t="s">
        <v>137</v>
      </c>
      <c r="G38" s="179" t="s">
        <v>137</v>
      </c>
      <c r="H38" s="179" t="s">
        <v>137</v>
      </c>
      <c r="I38" s="179" t="s">
        <v>137</v>
      </c>
      <c r="J38" s="179" t="s">
        <v>137</v>
      </c>
      <c r="K38" s="179" t="s">
        <v>137</v>
      </c>
      <c r="L38" s="179" t="s">
        <v>137</v>
      </c>
      <c r="M38" s="179" t="s">
        <v>137</v>
      </c>
      <c r="N38" s="179" t="s">
        <v>137</v>
      </c>
      <c r="O38" s="138" t="e">
        <f t="shared" si="2"/>
        <v>#VALUE!</v>
      </c>
      <c r="P38" s="21"/>
      <c r="Q38" s="21"/>
      <c r="R38" s="21"/>
    </row>
    <row r="39" spans="1:18" s="17" customFormat="1" ht="11.1" customHeight="1">
      <c r="A39" s="190" t="s">
        <v>33</v>
      </c>
      <c r="B39" s="6" t="s">
        <v>11</v>
      </c>
      <c r="C39" s="140">
        <v>204</v>
      </c>
      <c r="D39" s="140">
        <v>203</v>
      </c>
      <c r="E39" s="140">
        <v>202</v>
      </c>
      <c r="F39" s="140">
        <v>201</v>
      </c>
      <c r="G39" s="140">
        <v>204</v>
      </c>
      <c r="H39" s="140">
        <v>203</v>
      </c>
      <c r="I39" s="140">
        <v>202</v>
      </c>
      <c r="J39" s="140">
        <v>201</v>
      </c>
      <c r="K39" s="140">
        <v>204</v>
      </c>
      <c r="L39" s="140">
        <v>203</v>
      </c>
      <c r="M39" s="140">
        <v>202</v>
      </c>
      <c r="N39" s="140">
        <v>201</v>
      </c>
      <c r="O39" s="138">
        <f t="shared" si="2"/>
        <v>2430</v>
      </c>
      <c r="P39" s="21"/>
      <c r="Q39" s="21"/>
      <c r="R39" s="21"/>
    </row>
    <row r="40" spans="1:18" s="17" customFormat="1" ht="11.1" customHeight="1">
      <c r="A40" s="190"/>
      <c r="B40" s="6"/>
      <c r="C40" s="179" t="s">
        <v>137</v>
      </c>
      <c r="D40" s="179" t="s">
        <v>137</v>
      </c>
      <c r="E40" s="179" t="s">
        <v>137</v>
      </c>
      <c r="F40" s="179" t="s">
        <v>137</v>
      </c>
      <c r="G40" s="179" t="s">
        <v>137</v>
      </c>
      <c r="H40" s="179" t="s">
        <v>137</v>
      </c>
      <c r="I40" s="179" t="s">
        <v>137</v>
      </c>
      <c r="J40" s="179" t="s">
        <v>137</v>
      </c>
      <c r="K40" s="179" t="s">
        <v>137</v>
      </c>
      <c r="L40" s="179" t="s">
        <v>137</v>
      </c>
      <c r="M40" s="179" t="s">
        <v>137</v>
      </c>
      <c r="N40" s="179" t="s">
        <v>137</v>
      </c>
      <c r="O40" s="138" t="e">
        <f t="shared" si="2"/>
        <v>#VALUE!</v>
      </c>
      <c r="P40" s="21"/>
      <c r="Q40" s="21"/>
      <c r="R40" s="21"/>
    </row>
    <row r="41" spans="1:18" s="17" customFormat="1" ht="11.1" customHeight="1">
      <c r="A41" s="190" t="s">
        <v>35</v>
      </c>
      <c r="B41" s="6" t="s">
        <v>11</v>
      </c>
      <c r="C41" s="140">
        <v>104</v>
      </c>
      <c r="D41" s="142">
        <v>103</v>
      </c>
      <c r="E41" s="163">
        <v>102</v>
      </c>
      <c r="F41" s="158">
        <v>101</v>
      </c>
      <c r="G41" s="158">
        <v>104</v>
      </c>
      <c r="H41" s="163">
        <v>103</v>
      </c>
      <c r="I41" s="142">
        <v>102</v>
      </c>
      <c r="J41" s="158">
        <v>101</v>
      </c>
      <c r="K41" s="158">
        <v>104</v>
      </c>
      <c r="L41" s="163">
        <v>103</v>
      </c>
      <c r="M41" s="142">
        <v>102</v>
      </c>
      <c r="N41" s="140">
        <v>101</v>
      </c>
      <c r="O41" s="138">
        <f t="shared" ref="O41:O45" si="3">N41+M41+L41+K41+J41+I41+H41+G41+F41+E41+D41+C41</f>
        <v>1230</v>
      </c>
      <c r="P41" s="21"/>
      <c r="Q41" s="21"/>
      <c r="R41" s="21"/>
    </row>
    <row r="42" spans="1:18" s="17" customFormat="1" ht="11.1" customHeight="1">
      <c r="A42" s="190"/>
      <c r="B42" s="6" t="s">
        <v>12</v>
      </c>
      <c r="C42" s="157" t="s">
        <v>13</v>
      </c>
      <c r="D42" s="143" t="s">
        <v>36</v>
      </c>
      <c r="E42" s="174" t="s">
        <v>14</v>
      </c>
      <c r="F42" s="159" t="s">
        <v>13</v>
      </c>
      <c r="G42" s="177" t="s">
        <v>13</v>
      </c>
      <c r="H42" s="177" t="s">
        <v>14</v>
      </c>
      <c r="I42" s="144" t="s">
        <v>36</v>
      </c>
      <c r="J42" s="177" t="s">
        <v>13</v>
      </c>
      <c r="K42" s="159" t="s">
        <v>13</v>
      </c>
      <c r="L42" s="174" t="s">
        <v>14</v>
      </c>
      <c r="M42" s="142" t="s">
        <v>36</v>
      </c>
      <c r="N42" s="157" t="s">
        <v>13</v>
      </c>
      <c r="O42" s="138" t="e">
        <f t="shared" si="3"/>
        <v>#VALUE!</v>
      </c>
      <c r="P42" s="21"/>
      <c r="Q42" s="21"/>
      <c r="R42" s="21"/>
    </row>
    <row r="43" spans="1:18" s="17" customFormat="1" ht="11.1" customHeight="1">
      <c r="A43" s="190"/>
      <c r="B43" s="6" t="s">
        <v>15</v>
      </c>
      <c r="C43" s="145" t="s">
        <v>0</v>
      </c>
      <c r="D43" s="145" t="s">
        <v>5</v>
      </c>
      <c r="E43" s="175" t="s">
        <v>0</v>
      </c>
      <c r="F43" s="175" t="s">
        <v>0</v>
      </c>
      <c r="G43" s="160" t="s">
        <v>0</v>
      </c>
      <c r="H43" s="177" t="s">
        <v>0</v>
      </c>
      <c r="I43" s="98" t="s">
        <v>5</v>
      </c>
      <c r="J43" s="160" t="s">
        <v>0</v>
      </c>
      <c r="K43" s="175" t="s">
        <v>0</v>
      </c>
      <c r="L43" s="175" t="s">
        <v>0</v>
      </c>
      <c r="M43" s="142" t="s">
        <v>5</v>
      </c>
      <c r="N43" s="145" t="s">
        <v>0</v>
      </c>
      <c r="O43" s="138" t="e">
        <f t="shared" si="3"/>
        <v>#VALUE!</v>
      </c>
      <c r="P43" s="21"/>
      <c r="Q43" s="21"/>
      <c r="R43" s="21"/>
    </row>
    <row r="44" spans="1:18" s="17" customFormat="1" ht="11.1" customHeight="1">
      <c r="A44" s="190"/>
      <c r="B44" s="6" t="s">
        <v>16</v>
      </c>
      <c r="C44" s="181" t="s">
        <v>137</v>
      </c>
      <c r="D44" s="181" t="s">
        <v>137</v>
      </c>
      <c r="E44" s="126">
        <v>85.36</v>
      </c>
      <c r="F44" s="126">
        <v>88.03</v>
      </c>
      <c r="G44" s="126">
        <v>88.03</v>
      </c>
      <c r="H44" s="126">
        <v>85.36</v>
      </c>
      <c r="I44" s="181" t="s">
        <v>137</v>
      </c>
      <c r="J44" s="126">
        <v>87.84</v>
      </c>
      <c r="K44" s="126">
        <v>87.84</v>
      </c>
      <c r="L44" s="126">
        <v>85.38</v>
      </c>
      <c r="M44" s="181" t="s">
        <v>137</v>
      </c>
      <c r="N44" s="181" t="s">
        <v>137</v>
      </c>
      <c r="O44" s="138" t="e">
        <f t="shared" si="3"/>
        <v>#VALUE!</v>
      </c>
      <c r="P44" s="21"/>
      <c r="Q44" s="21"/>
      <c r="R44" s="21"/>
    </row>
    <row r="45" spans="1:18" s="17" customFormat="1" ht="11.1" customHeight="1">
      <c r="A45" s="190"/>
      <c r="B45" s="6" t="s">
        <v>17</v>
      </c>
      <c r="C45" s="182"/>
      <c r="D45" s="182"/>
      <c r="E45" s="112" t="s">
        <v>119</v>
      </c>
      <c r="F45" s="111" t="s">
        <v>48</v>
      </c>
      <c r="G45" s="111" t="s">
        <v>48</v>
      </c>
      <c r="H45" s="112" t="s">
        <v>119</v>
      </c>
      <c r="I45" s="182"/>
      <c r="J45" s="111" t="s">
        <v>43</v>
      </c>
      <c r="K45" s="111" t="s">
        <v>43</v>
      </c>
      <c r="L45" s="112">
        <v>66.239999999999995</v>
      </c>
      <c r="M45" s="182"/>
      <c r="N45" s="182"/>
      <c r="O45" s="138">
        <f t="shared" si="3"/>
        <v>471.6</v>
      </c>
      <c r="P45" s="21"/>
      <c r="Q45" s="21"/>
      <c r="R45" s="21"/>
    </row>
    <row r="46" spans="1:18" s="17" customFormat="1" ht="11.1" customHeight="1">
      <c r="A46" s="190"/>
      <c r="B46" s="6" t="s">
        <v>18</v>
      </c>
      <c r="C46" s="182"/>
      <c r="D46" s="182"/>
      <c r="E46" s="111">
        <v>29471.95</v>
      </c>
      <c r="F46" s="111">
        <v>29472.65</v>
      </c>
      <c r="G46" s="111">
        <v>29472.65</v>
      </c>
      <c r="H46" s="111">
        <v>29471.95</v>
      </c>
      <c r="I46" s="182"/>
      <c r="J46" s="111">
        <v>29473.77</v>
      </c>
      <c r="K46" s="111">
        <v>29473.77</v>
      </c>
      <c r="L46" s="112">
        <v>29474.400000000001</v>
      </c>
      <c r="M46" s="182"/>
      <c r="N46" s="182"/>
      <c r="O46" s="138"/>
      <c r="P46" s="21"/>
      <c r="Q46" s="21"/>
      <c r="R46" s="21"/>
    </row>
    <row r="47" spans="1:18" s="18" customFormat="1" ht="11.1" customHeight="1">
      <c r="A47" s="190"/>
      <c r="B47" s="19" t="s">
        <v>19</v>
      </c>
      <c r="C47" s="182"/>
      <c r="D47" s="182"/>
      <c r="E47" s="107">
        <v>22867</v>
      </c>
      <c r="F47" s="107">
        <v>22867</v>
      </c>
      <c r="G47" s="107">
        <v>22867</v>
      </c>
      <c r="H47" s="107">
        <v>22867</v>
      </c>
      <c r="I47" s="182"/>
      <c r="J47" s="107">
        <v>22867</v>
      </c>
      <c r="K47" s="107">
        <v>22867</v>
      </c>
      <c r="L47" s="107">
        <v>22867</v>
      </c>
      <c r="M47" s="182"/>
      <c r="N47" s="182"/>
      <c r="O47" s="24">
        <f>N47+M47+L47+K47+J47+I47+H47+G47+F47+E47+D47+C47</f>
        <v>160069</v>
      </c>
      <c r="P47" s="24"/>
      <c r="Q47" s="24"/>
      <c r="R47" s="24"/>
    </row>
    <row r="48" spans="1:18" s="139" customFormat="1" ht="11.1" customHeight="1">
      <c r="A48" s="190"/>
      <c r="B48" s="6" t="s">
        <v>20</v>
      </c>
      <c r="C48" s="183"/>
      <c r="D48" s="183"/>
      <c r="E48" s="107">
        <v>1951927</v>
      </c>
      <c r="F48" s="107">
        <v>2012982</v>
      </c>
      <c r="G48" s="107">
        <v>2012982</v>
      </c>
      <c r="H48" s="107">
        <v>1951927</v>
      </c>
      <c r="I48" s="183"/>
      <c r="J48" s="107">
        <v>2008637</v>
      </c>
      <c r="K48" s="107">
        <v>2008637</v>
      </c>
      <c r="L48" s="107">
        <v>1952384</v>
      </c>
      <c r="M48" s="183"/>
      <c r="N48" s="183"/>
      <c r="O48" s="138">
        <f>N48+M48+L48+K48+J48+I48+H48+G48+F48+E48+D48+C48</f>
        <v>13899476</v>
      </c>
      <c r="P48" s="138"/>
      <c r="Q48" s="138"/>
      <c r="R48" s="138"/>
    </row>
    <row r="49" spans="3:8" s="2" customFormat="1" ht="17.100000000000001" customHeight="1"/>
    <row r="50" spans="3:8" s="2" customFormat="1" ht="17.100000000000001" customHeight="1">
      <c r="C50" s="120"/>
      <c r="D50" s="134" t="s">
        <v>114</v>
      </c>
      <c r="E50" s="119"/>
      <c r="F50" s="134" t="s">
        <v>135</v>
      </c>
      <c r="G50" s="176"/>
      <c r="H50" s="136"/>
    </row>
    <row r="51" spans="3:8" s="2" customFormat="1" ht="20.100000000000001" customHeight="1"/>
    <row r="52" spans="3:8" s="2" customFormat="1" ht="20.100000000000001" customHeight="1"/>
    <row r="53" spans="3:8" s="2" customFormat="1" ht="20.100000000000001" customHeight="1"/>
    <row r="54" spans="3:8" s="2" customFormat="1" ht="20.100000000000001" customHeight="1"/>
    <row r="55" spans="3:8" s="2" customFormat="1" ht="20.100000000000001" customHeight="1"/>
    <row r="56" spans="3:8" s="2" customFormat="1" ht="20.100000000000001" customHeight="1"/>
    <row r="57" spans="3:8" s="2" customFormat="1" ht="20.100000000000001" customHeight="1"/>
    <row r="58" spans="3:8" s="2" customFormat="1" ht="30" customHeight="1"/>
    <row r="59" spans="3:8" s="2" customFormat="1" ht="30" customHeight="1"/>
    <row r="60" spans="3:8" s="2" customFormat="1" ht="30" customHeight="1"/>
    <row r="61" spans="3:8" s="2" customFormat="1" ht="30" customHeight="1"/>
    <row r="62" spans="3:8" s="2" customFormat="1" ht="30" customHeight="1"/>
    <row r="63" spans="3:8" s="2" customFormat="1" ht="30" customHeight="1"/>
    <row r="64" spans="3:8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</sheetData>
  <mergeCells count="46">
    <mergeCell ref="A23:A24"/>
    <mergeCell ref="A1:N1"/>
    <mergeCell ref="C2:F2"/>
    <mergeCell ref="G2:J2"/>
    <mergeCell ref="K2:N2"/>
    <mergeCell ref="A3:A6"/>
    <mergeCell ref="A7:A8"/>
    <mergeCell ref="A9:A14"/>
    <mergeCell ref="A15:A16"/>
    <mergeCell ref="A17:A18"/>
    <mergeCell ref="A19:A20"/>
    <mergeCell ref="A21:A22"/>
    <mergeCell ref="N10:N14"/>
    <mergeCell ref="H10:H14"/>
    <mergeCell ref="I10:I14"/>
    <mergeCell ref="K10:K14"/>
    <mergeCell ref="A41:A48"/>
    <mergeCell ref="A25:A26"/>
    <mergeCell ref="A27:A32"/>
    <mergeCell ref="A33:A34"/>
    <mergeCell ref="A35:A36"/>
    <mergeCell ref="A37:A38"/>
    <mergeCell ref="A39:A40"/>
    <mergeCell ref="M44:M48"/>
    <mergeCell ref="N44:N48"/>
    <mergeCell ref="I44:I48"/>
    <mergeCell ref="C44:C48"/>
    <mergeCell ref="D44:D48"/>
    <mergeCell ref="C28:C32"/>
    <mergeCell ref="D28:D32"/>
    <mergeCell ref="E28:E32"/>
    <mergeCell ref="F28:F32"/>
    <mergeCell ref="G28:G32"/>
    <mergeCell ref="N28:N32"/>
    <mergeCell ref="H28:H32"/>
    <mergeCell ref="I28:I32"/>
    <mergeCell ref="K28:K32"/>
    <mergeCell ref="L28:L32"/>
    <mergeCell ref="M28:M32"/>
    <mergeCell ref="L10:L14"/>
    <mergeCell ref="M10:M14"/>
    <mergeCell ref="C10:C14"/>
    <mergeCell ref="D10:D14"/>
    <mergeCell ref="E10:E14"/>
    <mergeCell ref="F10:F14"/>
    <mergeCell ref="G10:G14"/>
  </mergeCells>
  <phoneticPr fontId="2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6988-19B0-4F6F-AA19-E86C6853C651}">
  <dimension ref="A1:N49"/>
  <sheetViews>
    <sheetView workbookViewId="0">
      <selection activeCell="L31" sqref="L31"/>
    </sheetView>
  </sheetViews>
  <sheetFormatPr defaultColWidth="10.5" defaultRowHeight="13.5"/>
  <cols>
    <col min="1" max="10" width="9.625" style="17" customWidth="1"/>
    <col min="11" max="11" width="14.625" style="146" hidden="1" customWidth="1"/>
    <col min="12" max="14" width="10.5" style="146"/>
    <col min="15" max="16384" width="10.5" style="147"/>
  </cols>
  <sheetData>
    <row r="1" spans="1:14" ht="20.25" customHeight="1">
      <c r="A1" s="184" t="s">
        <v>120</v>
      </c>
      <c r="B1" s="185"/>
      <c r="C1" s="185"/>
      <c r="D1" s="185"/>
      <c r="E1" s="185"/>
      <c r="F1" s="185"/>
      <c r="G1" s="185"/>
      <c r="H1" s="185"/>
      <c r="I1" s="185"/>
      <c r="J1" s="186"/>
    </row>
    <row r="2" spans="1:14" s="149" customFormat="1" ht="11.1" customHeight="1">
      <c r="A2" s="29" t="s">
        <v>7</v>
      </c>
      <c r="B2" s="135" t="s">
        <v>8</v>
      </c>
      <c r="C2" s="187" t="s">
        <v>2</v>
      </c>
      <c r="D2" s="188"/>
      <c r="E2" s="188"/>
      <c r="F2" s="189"/>
      <c r="G2" s="187" t="s">
        <v>1</v>
      </c>
      <c r="H2" s="188"/>
      <c r="I2" s="188"/>
      <c r="J2" s="189"/>
      <c r="K2" s="148" t="s">
        <v>9</v>
      </c>
      <c r="M2" s="150"/>
      <c r="N2" s="150"/>
    </row>
    <row r="3" spans="1:14" ht="11.1" customHeight="1">
      <c r="A3" s="205" t="s">
        <v>21</v>
      </c>
      <c r="B3" s="6" t="s">
        <v>11</v>
      </c>
      <c r="C3" s="140">
        <v>1404</v>
      </c>
      <c r="D3" s="140">
        <v>1403</v>
      </c>
      <c r="E3" s="140">
        <v>1402</v>
      </c>
      <c r="F3" s="140">
        <v>1401</v>
      </c>
      <c r="G3" s="140">
        <v>1404</v>
      </c>
      <c r="H3" s="140">
        <v>1403</v>
      </c>
      <c r="I3" s="140">
        <v>1402</v>
      </c>
      <c r="J3" s="140">
        <v>1401</v>
      </c>
    </row>
    <row r="4" spans="1:14" ht="11.1" customHeight="1">
      <c r="A4" s="206"/>
      <c r="B4" s="6" t="s">
        <v>12</v>
      </c>
      <c r="C4" s="90" t="s">
        <v>50</v>
      </c>
      <c r="D4" s="90" t="s">
        <v>14</v>
      </c>
      <c r="E4" s="90" t="s">
        <v>14</v>
      </c>
      <c r="F4" s="90" t="s">
        <v>13</v>
      </c>
      <c r="G4" s="90" t="s">
        <v>13</v>
      </c>
      <c r="H4" s="90" t="s">
        <v>14</v>
      </c>
      <c r="I4" s="90" t="s">
        <v>14</v>
      </c>
      <c r="J4" s="90" t="s">
        <v>50</v>
      </c>
    </row>
    <row r="5" spans="1:14" ht="11.1" customHeight="1">
      <c r="A5" s="206"/>
      <c r="B5" s="6" t="s">
        <v>15</v>
      </c>
      <c r="C5" s="151" t="s">
        <v>3</v>
      </c>
      <c r="D5" s="151" t="s">
        <v>0</v>
      </c>
      <c r="E5" s="151" t="s">
        <v>0</v>
      </c>
      <c r="F5" s="151" t="s">
        <v>0</v>
      </c>
      <c r="G5" s="145" t="s">
        <v>0</v>
      </c>
      <c r="H5" s="145" t="s">
        <v>0</v>
      </c>
      <c r="I5" s="145" t="s">
        <v>0</v>
      </c>
      <c r="J5" s="145" t="s">
        <v>3</v>
      </c>
    </row>
    <row r="6" spans="1:14" ht="11.1" customHeight="1">
      <c r="A6" s="206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152" t="e">
        <f t="shared" ref="K6:K33" si="0">J6+I6+H6+G6+F6+E6+D6+C6</f>
        <v>#VALUE!</v>
      </c>
    </row>
    <row r="7" spans="1:14" ht="11.1" customHeight="1">
      <c r="A7" s="205" t="s">
        <v>22</v>
      </c>
      <c r="B7" s="6" t="s">
        <v>11</v>
      </c>
      <c r="C7" s="140">
        <v>1304</v>
      </c>
      <c r="D7" s="140">
        <v>1303</v>
      </c>
      <c r="E7" s="140">
        <v>1302</v>
      </c>
      <c r="F7" s="140">
        <v>1301</v>
      </c>
      <c r="G7" s="140">
        <v>1304</v>
      </c>
      <c r="H7" s="140">
        <v>1303</v>
      </c>
      <c r="I7" s="140">
        <v>1302</v>
      </c>
      <c r="J7" s="140">
        <v>1301</v>
      </c>
      <c r="K7" s="152">
        <f t="shared" si="0"/>
        <v>10420</v>
      </c>
    </row>
    <row r="8" spans="1:14" ht="11.1" customHeight="1">
      <c r="A8" s="206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152" t="e">
        <f t="shared" si="0"/>
        <v>#VALUE!</v>
      </c>
    </row>
    <row r="9" spans="1:14" ht="11.1" customHeight="1">
      <c r="A9" s="190" t="s">
        <v>23</v>
      </c>
      <c r="B9" s="6" t="s">
        <v>11</v>
      </c>
      <c r="C9" s="140">
        <v>1204</v>
      </c>
      <c r="D9" s="140">
        <v>1203</v>
      </c>
      <c r="E9" s="140">
        <v>1202</v>
      </c>
      <c r="F9" s="140">
        <v>1201</v>
      </c>
      <c r="G9" s="140">
        <v>1204</v>
      </c>
      <c r="H9" s="140">
        <v>1203</v>
      </c>
      <c r="I9" s="140">
        <v>1202</v>
      </c>
      <c r="J9" s="140">
        <v>1201</v>
      </c>
      <c r="K9" s="152">
        <f t="shared" si="0"/>
        <v>9620</v>
      </c>
    </row>
    <row r="10" spans="1:14" ht="11.1" customHeight="1">
      <c r="A10" s="190"/>
      <c r="B10" s="6"/>
      <c r="C10" s="179" t="s">
        <v>137</v>
      </c>
      <c r="D10" s="179" t="s">
        <v>137</v>
      </c>
      <c r="E10" s="179" t="s">
        <v>137</v>
      </c>
      <c r="F10" s="179" t="s">
        <v>137</v>
      </c>
      <c r="G10" s="179" t="s">
        <v>137</v>
      </c>
      <c r="H10" s="179" t="s">
        <v>137</v>
      </c>
      <c r="I10" s="179" t="s">
        <v>137</v>
      </c>
      <c r="J10" s="179" t="s">
        <v>137</v>
      </c>
      <c r="K10" s="152" t="e">
        <f t="shared" si="0"/>
        <v>#VALUE!</v>
      </c>
    </row>
    <row r="11" spans="1:14" ht="11.1" customHeight="1">
      <c r="A11" s="196" t="s">
        <v>24</v>
      </c>
      <c r="B11" s="6" t="s">
        <v>11</v>
      </c>
      <c r="C11" s="90">
        <v>1104</v>
      </c>
      <c r="D11" s="90">
        <v>1103</v>
      </c>
      <c r="E11" s="90">
        <v>1102</v>
      </c>
      <c r="F11" s="90">
        <v>1101</v>
      </c>
      <c r="G11" s="90">
        <v>1104</v>
      </c>
      <c r="H11" s="90">
        <v>1103</v>
      </c>
      <c r="I11" s="90">
        <v>1102</v>
      </c>
      <c r="J11" s="90">
        <v>1101</v>
      </c>
      <c r="K11" s="152">
        <f t="shared" si="0"/>
        <v>8820</v>
      </c>
    </row>
    <row r="12" spans="1:14" ht="11.1" customHeight="1">
      <c r="A12" s="197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152" t="e">
        <f t="shared" si="0"/>
        <v>#VALUE!</v>
      </c>
    </row>
    <row r="13" spans="1:14" ht="11.1" customHeight="1">
      <c r="A13" s="190" t="s">
        <v>25</v>
      </c>
      <c r="B13" s="6" t="s">
        <v>11</v>
      </c>
      <c r="C13" s="140">
        <v>1004</v>
      </c>
      <c r="D13" s="140">
        <v>1003</v>
      </c>
      <c r="E13" s="140">
        <v>1002</v>
      </c>
      <c r="F13" s="140">
        <v>1001</v>
      </c>
      <c r="G13" s="140">
        <v>1004</v>
      </c>
      <c r="H13" s="140">
        <v>1003</v>
      </c>
      <c r="I13" s="140">
        <v>1002</v>
      </c>
      <c r="J13" s="140">
        <v>1001</v>
      </c>
      <c r="K13" s="152">
        <f t="shared" si="0"/>
        <v>8020</v>
      </c>
    </row>
    <row r="14" spans="1:14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152" t="e">
        <f t="shared" si="0"/>
        <v>#VALUE!</v>
      </c>
    </row>
    <row r="15" spans="1:14" ht="11.1" customHeight="1">
      <c r="A15" s="190" t="s">
        <v>26</v>
      </c>
      <c r="B15" s="6" t="s">
        <v>11</v>
      </c>
      <c r="C15" s="90">
        <v>904</v>
      </c>
      <c r="D15" s="90">
        <v>903</v>
      </c>
      <c r="E15" s="90">
        <v>902</v>
      </c>
      <c r="F15" s="90">
        <v>901</v>
      </c>
      <c r="G15" s="90">
        <v>904</v>
      </c>
      <c r="H15" s="90">
        <v>903</v>
      </c>
      <c r="I15" s="90">
        <v>902</v>
      </c>
      <c r="J15" s="90">
        <v>901</v>
      </c>
      <c r="K15" s="152">
        <f t="shared" si="0"/>
        <v>7220</v>
      </c>
    </row>
    <row r="16" spans="1:14" ht="10.5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52" t="e">
        <f t="shared" si="0"/>
        <v>#VALUE!</v>
      </c>
    </row>
    <row r="17" spans="1:11" ht="11.1" customHeight="1">
      <c r="A17" s="190" t="s">
        <v>27</v>
      </c>
      <c r="B17" s="6" t="s">
        <v>11</v>
      </c>
      <c r="C17" s="90">
        <v>804</v>
      </c>
      <c r="D17" s="90">
        <v>803</v>
      </c>
      <c r="E17" s="90">
        <v>802</v>
      </c>
      <c r="F17" s="90">
        <v>801</v>
      </c>
      <c r="G17" s="90">
        <v>804</v>
      </c>
      <c r="H17" s="90">
        <v>803</v>
      </c>
      <c r="I17" s="90">
        <v>802</v>
      </c>
      <c r="J17" s="90">
        <v>801</v>
      </c>
      <c r="K17" s="152">
        <f t="shared" si="0"/>
        <v>6420</v>
      </c>
    </row>
    <row r="18" spans="1:1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152" t="e">
        <f t="shared" si="0"/>
        <v>#VALUE!</v>
      </c>
    </row>
    <row r="19" spans="1:11" ht="11.1" customHeight="1">
      <c r="A19" s="190" t="s">
        <v>28</v>
      </c>
      <c r="B19" s="6" t="s">
        <v>11</v>
      </c>
      <c r="C19" s="90">
        <v>704</v>
      </c>
      <c r="D19" s="90">
        <v>703</v>
      </c>
      <c r="E19" s="90">
        <v>702</v>
      </c>
      <c r="F19" s="90">
        <v>701</v>
      </c>
      <c r="G19" s="90">
        <v>704</v>
      </c>
      <c r="H19" s="90">
        <v>703</v>
      </c>
      <c r="I19" s="90">
        <v>702</v>
      </c>
      <c r="J19" s="90">
        <v>701</v>
      </c>
      <c r="K19" s="152">
        <f t="shared" si="0"/>
        <v>5620</v>
      </c>
    </row>
    <row r="20" spans="1:1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152" t="e">
        <f t="shared" si="0"/>
        <v>#VALUE!</v>
      </c>
    </row>
    <row r="21" spans="1:11" ht="11.1" customHeight="1">
      <c r="A21" s="190" t="s">
        <v>29</v>
      </c>
      <c r="B21" s="6" t="s">
        <v>11</v>
      </c>
      <c r="C21" s="90">
        <v>604</v>
      </c>
      <c r="D21" s="90">
        <v>603</v>
      </c>
      <c r="E21" s="90">
        <v>602</v>
      </c>
      <c r="F21" s="90">
        <v>601</v>
      </c>
      <c r="G21" s="90">
        <v>604</v>
      </c>
      <c r="H21" s="90">
        <v>603</v>
      </c>
      <c r="I21" s="90">
        <v>602</v>
      </c>
      <c r="J21" s="90">
        <v>601</v>
      </c>
      <c r="K21" s="152">
        <f t="shared" si="0"/>
        <v>4820</v>
      </c>
    </row>
    <row r="22" spans="1:1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152" t="e">
        <f t="shared" si="0"/>
        <v>#VALUE!</v>
      </c>
    </row>
    <row r="23" spans="1:11" ht="11.1" customHeight="1">
      <c r="A23" s="190" t="s">
        <v>30</v>
      </c>
      <c r="B23" s="6" t="s">
        <v>11</v>
      </c>
      <c r="C23" s="90">
        <v>504</v>
      </c>
      <c r="D23" s="90">
        <v>503</v>
      </c>
      <c r="E23" s="90">
        <v>502</v>
      </c>
      <c r="F23" s="90">
        <v>501</v>
      </c>
      <c r="G23" s="90">
        <v>504</v>
      </c>
      <c r="H23" s="90">
        <v>503</v>
      </c>
      <c r="I23" s="90">
        <v>502</v>
      </c>
      <c r="J23" s="90">
        <v>501</v>
      </c>
      <c r="K23" s="152">
        <f t="shared" si="0"/>
        <v>4020</v>
      </c>
    </row>
    <row r="24" spans="1:1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152" t="e">
        <f t="shared" si="0"/>
        <v>#VALUE!</v>
      </c>
    </row>
    <row r="25" spans="1:11" ht="11.1" customHeight="1">
      <c r="A25" s="190" t="s">
        <v>31</v>
      </c>
      <c r="B25" s="6" t="s">
        <v>11</v>
      </c>
      <c r="C25" s="90">
        <v>404</v>
      </c>
      <c r="D25" s="90">
        <v>403</v>
      </c>
      <c r="E25" s="90">
        <v>402</v>
      </c>
      <c r="F25" s="90">
        <v>401</v>
      </c>
      <c r="G25" s="90">
        <v>404</v>
      </c>
      <c r="H25" s="90">
        <v>403</v>
      </c>
      <c r="I25" s="90">
        <v>402</v>
      </c>
      <c r="J25" s="90">
        <v>401</v>
      </c>
      <c r="K25" s="152">
        <f t="shared" si="0"/>
        <v>3220</v>
      </c>
    </row>
    <row r="26" spans="1:1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152" t="e">
        <f t="shared" si="0"/>
        <v>#VALUE!</v>
      </c>
    </row>
    <row r="27" spans="1:11" ht="11.1" customHeight="1">
      <c r="A27" s="190" t="s">
        <v>32</v>
      </c>
      <c r="B27" s="6" t="s">
        <v>11</v>
      </c>
      <c r="C27" s="90">
        <v>304</v>
      </c>
      <c r="D27" s="90">
        <v>303</v>
      </c>
      <c r="E27" s="90">
        <v>302</v>
      </c>
      <c r="F27" s="90">
        <v>301</v>
      </c>
      <c r="G27" s="90">
        <v>304</v>
      </c>
      <c r="H27" s="90">
        <v>303</v>
      </c>
      <c r="I27" s="90">
        <v>302</v>
      </c>
      <c r="J27" s="90">
        <v>301</v>
      </c>
      <c r="K27" s="152">
        <f t="shared" si="0"/>
        <v>2420</v>
      </c>
    </row>
    <row r="28" spans="1:1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152" t="e">
        <f t="shared" si="0"/>
        <v>#VALUE!</v>
      </c>
    </row>
    <row r="29" spans="1:11" ht="11.1" customHeight="1">
      <c r="A29" s="190" t="s">
        <v>33</v>
      </c>
      <c r="B29" s="6" t="s">
        <v>11</v>
      </c>
      <c r="C29" s="140">
        <v>204</v>
      </c>
      <c r="D29" s="140">
        <v>203</v>
      </c>
      <c r="E29" s="140">
        <v>202</v>
      </c>
      <c r="F29" s="140">
        <v>201</v>
      </c>
      <c r="G29" s="140">
        <v>204</v>
      </c>
      <c r="H29" s="140">
        <v>203</v>
      </c>
      <c r="I29" s="140">
        <v>202</v>
      </c>
      <c r="J29" s="140">
        <v>201</v>
      </c>
      <c r="K29" s="152">
        <f t="shared" si="0"/>
        <v>1620</v>
      </c>
    </row>
    <row r="30" spans="1:1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152" t="e">
        <f t="shared" si="0"/>
        <v>#VALUE!</v>
      </c>
    </row>
    <row r="31" spans="1:11" ht="11.1" customHeight="1">
      <c r="A31" s="190" t="s">
        <v>35</v>
      </c>
      <c r="B31" s="6" t="s">
        <v>11</v>
      </c>
      <c r="C31" s="140">
        <v>104</v>
      </c>
      <c r="D31" s="140">
        <v>103</v>
      </c>
      <c r="E31" s="140">
        <v>102</v>
      </c>
      <c r="F31" s="140">
        <v>101</v>
      </c>
      <c r="G31" s="158">
        <v>104</v>
      </c>
      <c r="H31" s="140">
        <v>103</v>
      </c>
      <c r="I31" s="140">
        <v>102</v>
      </c>
      <c r="J31" s="140">
        <v>101</v>
      </c>
      <c r="K31" s="152">
        <f t="shared" si="0"/>
        <v>820</v>
      </c>
    </row>
    <row r="32" spans="1:11" ht="11.1" customHeight="1">
      <c r="A32" s="190"/>
      <c r="B32" s="6" t="s">
        <v>16</v>
      </c>
      <c r="C32" s="181" t="s">
        <v>137</v>
      </c>
      <c r="D32" s="181" t="s">
        <v>137</v>
      </c>
      <c r="E32" s="181" t="s">
        <v>137</v>
      </c>
      <c r="F32" s="181" t="s">
        <v>137</v>
      </c>
      <c r="G32" s="126">
        <v>88.48</v>
      </c>
      <c r="H32" s="181" t="s">
        <v>137</v>
      </c>
      <c r="I32" s="181" t="s">
        <v>137</v>
      </c>
      <c r="J32" s="181" t="s">
        <v>137</v>
      </c>
      <c r="K32" s="152" t="e">
        <f t="shared" si="0"/>
        <v>#VALUE!</v>
      </c>
    </row>
    <row r="33" spans="1:14" ht="11.1" customHeight="1">
      <c r="A33" s="190"/>
      <c r="B33" s="6" t="s">
        <v>17</v>
      </c>
      <c r="C33" s="182"/>
      <c r="D33" s="182"/>
      <c r="E33" s="182"/>
      <c r="F33" s="182"/>
      <c r="G33" s="110">
        <v>68.150000000000006</v>
      </c>
      <c r="H33" s="182"/>
      <c r="I33" s="182"/>
      <c r="J33" s="182"/>
      <c r="K33" s="152">
        <f t="shared" si="0"/>
        <v>68.150000000000006</v>
      </c>
    </row>
    <row r="34" spans="1:14" ht="11.1" customHeight="1">
      <c r="A34" s="190"/>
      <c r="B34" s="6" t="s">
        <v>18</v>
      </c>
      <c r="C34" s="182"/>
      <c r="D34" s="182"/>
      <c r="E34" s="182"/>
      <c r="F34" s="182"/>
      <c r="G34" s="111">
        <v>29707.98</v>
      </c>
      <c r="H34" s="182"/>
      <c r="I34" s="182"/>
      <c r="J34" s="182"/>
      <c r="K34" s="152"/>
    </row>
    <row r="35" spans="1:14" s="154" customFormat="1" ht="11.1" customHeight="1">
      <c r="A35" s="190"/>
      <c r="B35" s="19" t="s">
        <v>19</v>
      </c>
      <c r="C35" s="182"/>
      <c r="D35" s="182"/>
      <c r="E35" s="182"/>
      <c r="F35" s="182"/>
      <c r="G35" s="107">
        <v>22882</v>
      </c>
      <c r="H35" s="182"/>
      <c r="I35" s="182"/>
      <c r="J35" s="182"/>
      <c r="K35" s="153">
        <f>J35+I35+H35+G35+F35+E35+D35+C35</f>
        <v>22882</v>
      </c>
      <c r="L35" s="153"/>
      <c r="M35" s="153"/>
      <c r="N35" s="153"/>
    </row>
    <row r="36" spans="1:14" s="156" customFormat="1" ht="11.1" customHeight="1">
      <c r="A36" s="190"/>
      <c r="B36" s="6" t="s">
        <v>20</v>
      </c>
      <c r="C36" s="183"/>
      <c r="D36" s="183"/>
      <c r="E36" s="183"/>
      <c r="F36" s="183"/>
      <c r="G36" s="107">
        <v>2024599</v>
      </c>
      <c r="H36" s="183"/>
      <c r="I36" s="183"/>
      <c r="J36" s="183"/>
      <c r="K36" s="152">
        <f>J36+I36+H36+G36+F36+E36+D36+C36</f>
        <v>2024599</v>
      </c>
      <c r="L36" s="155"/>
      <c r="M36" s="155"/>
      <c r="N36" s="155"/>
    </row>
    <row r="37" spans="1:14" s="146" customFormat="1" ht="12.95" hidden="1" customHeight="1">
      <c r="A37" s="21"/>
      <c r="B37" s="17"/>
      <c r="C37" s="21"/>
      <c r="D37" s="21"/>
      <c r="E37" s="21"/>
      <c r="F37" s="21"/>
      <c r="G37" s="21"/>
      <c r="H37" s="21"/>
      <c r="I37" s="21"/>
      <c r="J37" s="21" t="s">
        <v>16</v>
      </c>
      <c r="K37" s="146" t="e">
        <f>K32+K30+K28+K26+K24+K22+K20+K18++K16+K14+K12+K10+K8+K6</f>
        <v>#VALUE!</v>
      </c>
    </row>
    <row r="38" spans="1:14" s="146" customFormat="1" ht="12.95" hidden="1" customHeight="1">
      <c r="A38" s="21"/>
      <c r="B38" s="17"/>
      <c r="C38" s="21"/>
      <c r="D38" s="21"/>
      <c r="E38" s="21"/>
      <c r="F38" s="21"/>
      <c r="G38" s="21"/>
      <c r="H38" s="21"/>
      <c r="I38" s="21"/>
      <c r="J38" s="21" t="s">
        <v>17</v>
      </c>
      <c r="K38" s="146" t="e">
        <f>K33+#REF!+#REF!+#REF!+#REF!+#REF!+#REF!+#REF!+#REF!+#REF!+#REF!+#REF!+#REF!+#REF!</f>
        <v>#REF!</v>
      </c>
    </row>
    <row r="39" spans="1:14" s="146" customFormat="1" ht="12.95" hidden="1" customHeight="1">
      <c r="A39" s="21"/>
      <c r="B39" s="17"/>
      <c r="C39" s="21"/>
      <c r="D39" s="21"/>
      <c r="E39" s="21"/>
      <c r="F39" s="21"/>
      <c r="G39" s="21"/>
      <c r="H39" s="21"/>
      <c r="I39" s="21"/>
      <c r="J39" s="21" t="s">
        <v>37</v>
      </c>
      <c r="K39" s="152" t="e">
        <f>K36+#REF!+#REF!+#REF!+#REF!+#REF!+#REF!+#REF!+#REF!+#REF!+#REF!+#REF!+#REF!+#REF!</f>
        <v>#REF!</v>
      </c>
    </row>
    <row r="40" spans="1:14" s="146" customFormat="1" ht="12.95" hidden="1" customHeight="1">
      <c r="A40" s="21"/>
      <c r="B40" s="17"/>
      <c r="C40" s="21"/>
      <c r="D40" s="21"/>
      <c r="E40" s="21"/>
      <c r="F40" s="21"/>
      <c r="G40" s="21"/>
      <c r="H40" s="21"/>
      <c r="I40" s="21"/>
      <c r="J40" s="17" t="s">
        <v>38</v>
      </c>
      <c r="K40" s="146" t="e">
        <f>K39/K37</f>
        <v>#REF!</v>
      </c>
    </row>
    <row r="41" spans="1:14" s="146" customFormat="1" ht="12.95" hidden="1" customHeight="1">
      <c r="A41" s="21"/>
      <c r="B41" s="21"/>
      <c r="C41" s="21"/>
      <c r="D41" s="21"/>
      <c r="E41" s="21"/>
      <c r="F41" s="21"/>
      <c r="G41" s="21"/>
      <c r="H41" s="21"/>
      <c r="I41" s="21"/>
      <c r="J41" s="17" t="s">
        <v>39</v>
      </c>
      <c r="K41" s="152" t="e">
        <f>#REF!+#REF!+#REF!+#REF!+#REF!+#REF!+#REF!+#REF!+#REF!+#REF!+#REF!+#REF!+#REF!+#REF!</f>
        <v>#REF!</v>
      </c>
    </row>
    <row r="42" spans="1:14" s="2" customFormat="1" ht="17.100000000000001" customHeight="1"/>
    <row r="43" spans="1:14" s="2" customFormat="1" ht="17.100000000000001" customHeight="1">
      <c r="C43" s="120"/>
      <c r="D43" s="137" t="s">
        <v>114</v>
      </c>
      <c r="E43" s="119"/>
      <c r="F43" s="137" t="s">
        <v>135</v>
      </c>
      <c r="G43" s="176"/>
      <c r="H43" s="136"/>
    </row>
    <row r="44" spans="1:14" s="146" customFormat="1" ht="12.9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</row>
    <row r="45" spans="1:14" s="146" customFormat="1" ht="12.9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</row>
    <row r="46" spans="1:14" s="146" customFormat="1" ht="12.9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4" s="146" customFormat="1" ht="12.9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4" s="146" customFormat="1" ht="12.9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0" s="146" customFormat="1" ht="12.9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</row>
  </sheetData>
  <mergeCells count="24">
    <mergeCell ref="I32:I36"/>
    <mergeCell ref="J32:J36"/>
    <mergeCell ref="A21:A22"/>
    <mergeCell ref="A1:J1"/>
    <mergeCell ref="C2:F2"/>
    <mergeCell ref="G2:J2"/>
    <mergeCell ref="A3:A6"/>
    <mergeCell ref="A7:A8"/>
    <mergeCell ref="A9:A10"/>
    <mergeCell ref="A11:A12"/>
    <mergeCell ref="A13:A14"/>
    <mergeCell ref="A15:A16"/>
    <mergeCell ref="A17:A18"/>
    <mergeCell ref="A19:A20"/>
    <mergeCell ref="A23:A24"/>
    <mergeCell ref="A25:A26"/>
    <mergeCell ref="E32:E36"/>
    <mergeCell ref="F32:F36"/>
    <mergeCell ref="H32:H36"/>
    <mergeCell ref="A27:A28"/>
    <mergeCell ref="A29:A30"/>
    <mergeCell ref="A31:A36"/>
    <mergeCell ref="C32:C36"/>
    <mergeCell ref="D32:D36"/>
  </mergeCells>
  <phoneticPr fontId="2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821A-DDC2-4940-9A57-4E0175451ED5}">
  <dimension ref="A1:O75"/>
  <sheetViews>
    <sheetView workbookViewId="0">
      <selection activeCell="R28" sqref="R28"/>
    </sheetView>
  </sheetViews>
  <sheetFormatPr defaultColWidth="10" defaultRowHeight="11.25"/>
  <cols>
    <col min="1" max="14" width="9.625" style="41" customWidth="1"/>
    <col min="15" max="15" width="17" style="41" hidden="1" customWidth="1"/>
    <col min="16" max="16384" width="10" style="41"/>
  </cols>
  <sheetData>
    <row r="1" spans="1:15" ht="22.5" customHeight="1">
      <c r="A1" s="184" t="s">
        <v>121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15" s="17" customFormat="1" ht="11.1" customHeight="1">
      <c r="A2" s="4" t="s">
        <v>7</v>
      </c>
      <c r="B2" s="133" t="s">
        <v>8</v>
      </c>
      <c r="C2" s="202" t="s">
        <v>4</v>
      </c>
      <c r="D2" s="203"/>
      <c r="E2" s="203"/>
      <c r="F2" s="204"/>
      <c r="G2" s="202" t="s">
        <v>2</v>
      </c>
      <c r="H2" s="203"/>
      <c r="I2" s="203"/>
      <c r="J2" s="204"/>
      <c r="K2" s="202" t="s">
        <v>1</v>
      </c>
      <c r="L2" s="203"/>
      <c r="M2" s="203"/>
      <c r="N2" s="204"/>
      <c r="O2" s="17" t="s">
        <v>9</v>
      </c>
    </row>
    <row r="3" spans="1:15" s="17" customFormat="1" ht="11.1" customHeight="1">
      <c r="A3" s="205" t="s">
        <v>10</v>
      </c>
      <c r="B3" s="6" t="s">
        <v>11</v>
      </c>
      <c r="C3" s="140">
        <v>1504</v>
      </c>
      <c r="D3" s="140">
        <v>1503</v>
      </c>
      <c r="E3" s="140">
        <v>1502</v>
      </c>
      <c r="F3" s="140">
        <v>1501</v>
      </c>
      <c r="G3" s="140">
        <v>1504</v>
      </c>
      <c r="H3" s="140">
        <v>1503</v>
      </c>
      <c r="I3" s="140">
        <v>1502</v>
      </c>
      <c r="J3" s="140">
        <v>1501</v>
      </c>
      <c r="K3" s="140">
        <v>1504</v>
      </c>
      <c r="L3" s="140">
        <v>1503</v>
      </c>
      <c r="M3" s="140">
        <v>1502</v>
      </c>
      <c r="N3" s="140">
        <v>1501</v>
      </c>
    </row>
    <row r="4" spans="1:15" s="17" customFormat="1" ht="11.1" customHeight="1">
      <c r="A4" s="206"/>
      <c r="B4" s="6" t="s">
        <v>12</v>
      </c>
      <c r="C4" s="157" t="s">
        <v>13</v>
      </c>
      <c r="D4" s="157" t="s">
        <v>14</v>
      </c>
      <c r="E4" s="157" t="s">
        <v>14</v>
      </c>
      <c r="F4" s="157" t="s">
        <v>13</v>
      </c>
      <c r="G4" s="157" t="s">
        <v>13</v>
      </c>
      <c r="H4" s="157" t="s">
        <v>14</v>
      </c>
      <c r="I4" s="157" t="s">
        <v>14</v>
      </c>
      <c r="J4" s="157" t="s">
        <v>13</v>
      </c>
      <c r="K4" s="157" t="s">
        <v>13</v>
      </c>
      <c r="L4" s="157" t="s">
        <v>14</v>
      </c>
      <c r="M4" s="157" t="s">
        <v>14</v>
      </c>
      <c r="N4" s="157" t="s">
        <v>13</v>
      </c>
    </row>
    <row r="5" spans="1:15" s="17" customFormat="1" ht="11.1" customHeight="1">
      <c r="A5" s="206"/>
      <c r="B5" s="6" t="s">
        <v>15</v>
      </c>
      <c r="C5" s="151" t="s">
        <v>0</v>
      </c>
      <c r="D5" s="151" t="s">
        <v>0</v>
      </c>
      <c r="E5" s="151" t="s">
        <v>0</v>
      </c>
      <c r="F5" s="151" t="s">
        <v>0</v>
      </c>
      <c r="G5" s="151" t="s">
        <v>0</v>
      </c>
      <c r="H5" s="151" t="s">
        <v>0</v>
      </c>
      <c r="I5" s="151" t="s">
        <v>0</v>
      </c>
      <c r="J5" s="151" t="s">
        <v>0</v>
      </c>
      <c r="K5" s="151" t="s">
        <v>0</v>
      </c>
      <c r="L5" s="151" t="s">
        <v>0</v>
      </c>
      <c r="M5" s="151" t="s">
        <v>0</v>
      </c>
      <c r="N5" s="151" t="s">
        <v>0</v>
      </c>
    </row>
    <row r="6" spans="1:15" s="17" customFormat="1" ht="11.1" customHeight="1">
      <c r="A6" s="206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179" t="s">
        <v>137</v>
      </c>
      <c r="L6" s="179" t="s">
        <v>137</v>
      </c>
      <c r="M6" s="179" t="s">
        <v>137</v>
      </c>
      <c r="N6" s="179" t="s">
        <v>137</v>
      </c>
      <c r="O6" s="53" t="e">
        <f t="shared" ref="O6:O29" si="0">N6+M6+L6+K6+J6+I6+H6+G6+F6+E6+D6+C6</f>
        <v>#VALUE!</v>
      </c>
    </row>
    <row r="7" spans="1:15" s="17" customFormat="1" ht="11.1" customHeight="1">
      <c r="A7" s="205" t="s">
        <v>21</v>
      </c>
      <c r="B7" s="6" t="s">
        <v>11</v>
      </c>
      <c r="C7" s="140">
        <v>1404</v>
      </c>
      <c r="D7" s="140">
        <v>1403</v>
      </c>
      <c r="E7" s="140">
        <v>1402</v>
      </c>
      <c r="F7" s="140">
        <v>1401</v>
      </c>
      <c r="G7" s="140">
        <v>1404</v>
      </c>
      <c r="H7" s="140">
        <v>1403</v>
      </c>
      <c r="I7" s="140">
        <v>1402</v>
      </c>
      <c r="J7" s="140">
        <v>1401</v>
      </c>
      <c r="K7" s="140">
        <v>1404</v>
      </c>
      <c r="L7" s="140">
        <v>1403</v>
      </c>
      <c r="M7" s="140">
        <v>1402</v>
      </c>
      <c r="N7" s="140">
        <v>1401</v>
      </c>
      <c r="O7" s="53">
        <f t="shared" si="0"/>
        <v>16830</v>
      </c>
    </row>
    <row r="8" spans="1:15" s="17" customFormat="1" ht="11.1" customHeight="1">
      <c r="A8" s="206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179" t="s">
        <v>137</v>
      </c>
      <c r="L8" s="179" t="s">
        <v>137</v>
      </c>
      <c r="M8" s="179" t="s">
        <v>137</v>
      </c>
      <c r="N8" s="179" t="s">
        <v>137</v>
      </c>
      <c r="O8" s="53" t="e">
        <f t="shared" si="0"/>
        <v>#VALUE!</v>
      </c>
    </row>
    <row r="9" spans="1:15" s="17" customFormat="1" ht="11.1" customHeight="1">
      <c r="A9" s="205" t="s">
        <v>22</v>
      </c>
      <c r="B9" s="6" t="s">
        <v>11</v>
      </c>
      <c r="C9" s="140">
        <v>1304</v>
      </c>
      <c r="D9" s="140">
        <v>1303</v>
      </c>
      <c r="E9" s="140">
        <v>1302</v>
      </c>
      <c r="F9" s="140">
        <v>1301</v>
      </c>
      <c r="G9" s="140">
        <v>1304</v>
      </c>
      <c r="H9" s="140">
        <v>1303</v>
      </c>
      <c r="I9" s="140">
        <v>1302</v>
      </c>
      <c r="J9" s="140">
        <v>1301</v>
      </c>
      <c r="K9" s="91">
        <v>1304</v>
      </c>
      <c r="L9" s="91">
        <v>1303</v>
      </c>
      <c r="M9" s="140">
        <v>1302</v>
      </c>
      <c r="N9" s="140">
        <v>1301</v>
      </c>
      <c r="O9" s="53">
        <f t="shared" si="0"/>
        <v>15630</v>
      </c>
    </row>
    <row r="10" spans="1:15" s="17" customFormat="1" ht="11.1" customHeight="1">
      <c r="A10" s="206"/>
      <c r="B10" s="6"/>
      <c r="C10" s="179" t="s">
        <v>137</v>
      </c>
      <c r="D10" s="179" t="s">
        <v>137</v>
      </c>
      <c r="E10" s="179" t="s">
        <v>137</v>
      </c>
      <c r="F10" s="179" t="s">
        <v>137</v>
      </c>
      <c r="G10" s="179" t="s">
        <v>137</v>
      </c>
      <c r="H10" s="179" t="s">
        <v>137</v>
      </c>
      <c r="I10" s="179" t="s">
        <v>137</v>
      </c>
      <c r="J10" s="179" t="s">
        <v>137</v>
      </c>
      <c r="K10" s="179" t="s">
        <v>137</v>
      </c>
      <c r="L10" s="179" t="s">
        <v>137</v>
      </c>
      <c r="M10" s="179" t="s">
        <v>137</v>
      </c>
      <c r="N10" s="179" t="s">
        <v>137</v>
      </c>
      <c r="O10" s="53" t="e">
        <f t="shared" si="0"/>
        <v>#VALUE!</v>
      </c>
    </row>
    <row r="11" spans="1:15" s="17" customFormat="1" ht="11.1" customHeight="1">
      <c r="A11" s="190" t="s">
        <v>23</v>
      </c>
      <c r="B11" s="6" t="s">
        <v>11</v>
      </c>
      <c r="C11" s="140">
        <v>1204</v>
      </c>
      <c r="D11" s="140">
        <v>1203</v>
      </c>
      <c r="E11" s="140">
        <v>1202</v>
      </c>
      <c r="F11" s="140">
        <v>1201</v>
      </c>
      <c r="G11" s="140">
        <v>1204</v>
      </c>
      <c r="H11" s="140">
        <v>1203</v>
      </c>
      <c r="I11" s="140">
        <v>1202</v>
      </c>
      <c r="J11" s="140">
        <v>1201</v>
      </c>
      <c r="K11" s="91">
        <v>1204</v>
      </c>
      <c r="L11" s="91">
        <v>1203</v>
      </c>
      <c r="M11" s="140">
        <v>1202</v>
      </c>
      <c r="N11" s="140">
        <v>1201</v>
      </c>
      <c r="O11" s="53">
        <f t="shared" si="0"/>
        <v>14430</v>
      </c>
    </row>
    <row r="12" spans="1:15" s="17" customFormat="1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179" t="s">
        <v>137</v>
      </c>
      <c r="L12" s="179" t="s">
        <v>137</v>
      </c>
      <c r="M12" s="179" t="s">
        <v>137</v>
      </c>
      <c r="N12" s="179" t="s">
        <v>137</v>
      </c>
      <c r="O12" s="53" t="e">
        <f t="shared" si="0"/>
        <v>#VALUE!</v>
      </c>
    </row>
    <row r="13" spans="1:15" s="17" customFormat="1" ht="11.1" customHeight="1">
      <c r="A13" s="196" t="s">
        <v>24</v>
      </c>
      <c r="B13" s="6" t="s">
        <v>11</v>
      </c>
      <c r="C13" s="90">
        <v>1104</v>
      </c>
      <c r="D13" s="90">
        <v>1103</v>
      </c>
      <c r="E13" s="90">
        <v>1102</v>
      </c>
      <c r="F13" s="90">
        <v>1101</v>
      </c>
      <c r="G13" s="90">
        <v>1104</v>
      </c>
      <c r="H13" s="90">
        <v>1103</v>
      </c>
      <c r="I13" s="90">
        <v>1102</v>
      </c>
      <c r="J13" s="90">
        <v>1101</v>
      </c>
      <c r="K13" s="91">
        <v>1104</v>
      </c>
      <c r="L13" s="91">
        <v>1103</v>
      </c>
      <c r="M13" s="90">
        <v>1102</v>
      </c>
      <c r="N13" s="90">
        <v>1101</v>
      </c>
      <c r="O13" s="53">
        <f t="shared" si="0"/>
        <v>13230</v>
      </c>
    </row>
    <row r="14" spans="1:15" s="17" customFormat="1" ht="11.1" customHeight="1">
      <c r="A14" s="197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179" t="s">
        <v>137</v>
      </c>
      <c r="L14" s="179" t="s">
        <v>137</v>
      </c>
      <c r="M14" s="179" t="s">
        <v>137</v>
      </c>
      <c r="N14" s="179" t="s">
        <v>137</v>
      </c>
      <c r="O14" s="53" t="e">
        <f t="shared" si="0"/>
        <v>#VALUE!</v>
      </c>
    </row>
    <row r="15" spans="1:15" s="17" customFormat="1" ht="11.1" customHeight="1">
      <c r="A15" s="190" t="s">
        <v>25</v>
      </c>
      <c r="B15" s="6" t="s">
        <v>11</v>
      </c>
      <c r="C15" s="140">
        <v>1004</v>
      </c>
      <c r="D15" s="140">
        <v>1003</v>
      </c>
      <c r="E15" s="140">
        <v>1002</v>
      </c>
      <c r="F15" s="140">
        <v>1001</v>
      </c>
      <c r="G15" s="140">
        <v>1004</v>
      </c>
      <c r="H15" s="140">
        <v>1003</v>
      </c>
      <c r="I15" s="140">
        <v>1002</v>
      </c>
      <c r="J15" s="140">
        <v>1001</v>
      </c>
      <c r="K15" s="140">
        <v>1004</v>
      </c>
      <c r="L15" s="91">
        <v>1003</v>
      </c>
      <c r="M15" s="140">
        <v>1002</v>
      </c>
      <c r="N15" s="140">
        <v>1001</v>
      </c>
      <c r="O15" s="53">
        <f t="shared" si="0"/>
        <v>12030</v>
      </c>
    </row>
    <row r="16" spans="1:15" s="17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79" t="s">
        <v>137</v>
      </c>
      <c r="L16" s="179" t="s">
        <v>137</v>
      </c>
      <c r="M16" s="179" t="s">
        <v>137</v>
      </c>
      <c r="N16" s="179" t="s">
        <v>137</v>
      </c>
      <c r="O16" s="53" t="e">
        <f t="shared" si="0"/>
        <v>#VALUE!</v>
      </c>
    </row>
    <row r="17" spans="1:15" s="17" customFormat="1" ht="11.1" customHeight="1">
      <c r="A17" s="190" t="s">
        <v>26</v>
      </c>
      <c r="B17" s="6" t="s">
        <v>11</v>
      </c>
      <c r="C17" s="90">
        <v>904</v>
      </c>
      <c r="D17" s="90">
        <v>903</v>
      </c>
      <c r="E17" s="90">
        <v>902</v>
      </c>
      <c r="F17" s="90">
        <v>901</v>
      </c>
      <c r="G17" s="90">
        <v>904</v>
      </c>
      <c r="H17" s="90">
        <v>903</v>
      </c>
      <c r="I17" s="90">
        <v>902</v>
      </c>
      <c r="J17" s="90">
        <v>901</v>
      </c>
      <c r="K17" s="90">
        <v>904</v>
      </c>
      <c r="L17" s="91">
        <v>903</v>
      </c>
      <c r="M17" s="90">
        <v>902</v>
      </c>
      <c r="N17" s="90">
        <v>901</v>
      </c>
      <c r="O17" s="53">
        <f t="shared" si="0"/>
        <v>10830</v>
      </c>
    </row>
    <row r="18" spans="1:15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179" t="s">
        <v>137</v>
      </c>
      <c r="L18" s="179" t="s">
        <v>137</v>
      </c>
      <c r="M18" s="179" t="s">
        <v>137</v>
      </c>
      <c r="N18" s="179" t="s">
        <v>137</v>
      </c>
      <c r="O18" s="53" t="e">
        <f t="shared" si="0"/>
        <v>#VALUE!</v>
      </c>
    </row>
    <row r="19" spans="1:15" s="17" customFormat="1" ht="11.1" customHeight="1">
      <c r="A19" s="190" t="s">
        <v>27</v>
      </c>
      <c r="B19" s="6" t="s">
        <v>11</v>
      </c>
      <c r="C19" s="90">
        <v>804</v>
      </c>
      <c r="D19" s="90">
        <v>803</v>
      </c>
      <c r="E19" s="90">
        <v>802</v>
      </c>
      <c r="F19" s="90">
        <v>801</v>
      </c>
      <c r="G19" s="90">
        <v>804</v>
      </c>
      <c r="H19" s="90">
        <v>803</v>
      </c>
      <c r="I19" s="90">
        <v>802</v>
      </c>
      <c r="J19" s="90">
        <v>801</v>
      </c>
      <c r="K19" s="90">
        <v>804</v>
      </c>
      <c r="L19" s="91">
        <v>803</v>
      </c>
      <c r="M19" s="90">
        <v>802</v>
      </c>
      <c r="N19" s="90">
        <v>801</v>
      </c>
      <c r="O19" s="53">
        <f t="shared" si="0"/>
        <v>9630</v>
      </c>
    </row>
    <row r="20" spans="1:15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179" t="s">
        <v>137</v>
      </c>
      <c r="L20" s="179" t="s">
        <v>137</v>
      </c>
      <c r="M20" s="179" t="s">
        <v>137</v>
      </c>
      <c r="N20" s="179" t="s">
        <v>137</v>
      </c>
      <c r="O20" s="53" t="e">
        <f t="shared" si="0"/>
        <v>#VALUE!</v>
      </c>
    </row>
    <row r="21" spans="1:15" s="17" customFormat="1" ht="11.1" customHeight="1">
      <c r="A21" s="190" t="s">
        <v>28</v>
      </c>
      <c r="B21" s="6" t="s">
        <v>11</v>
      </c>
      <c r="C21" s="90">
        <v>704</v>
      </c>
      <c r="D21" s="90">
        <v>703</v>
      </c>
      <c r="E21" s="90">
        <v>702</v>
      </c>
      <c r="F21" s="90">
        <v>701</v>
      </c>
      <c r="G21" s="90">
        <v>704</v>
      </c>
      <c r="H21" s="90">
        <v>703</v>
      </c>
      <c r="I21" s="90">
        <v>702</v>
      </c>
      <c r="J21" s="90">
        <v>701</v>
      </c>
      <c r="K21" s="91">
        <v>704</v>
      </c>
      <c r="L21" s="91">
        <v>703</v>
      </c>
      <c r="M21" s="90">
        <v>702</v>
      </c>
      <c r="N21" s="90">
        <v>701</v>
      </c>
      <c r="O21" s="53">
        <f t="shared" si="0"/>
        <v>8430</v>
      </c>
    </row>
    <row r="22" spans="1:15" s="17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179" t="s">
        <v>137</v>
      </c>
      <c r="L22" s="179" t="s">
        <v>137</v>
      </c>
      <c r="M22" s="179" t="s">
        <v>137</v>
      </c>
      <c r="N22" s="179" t="s">
        <v>137</v>
      </c>
      <c r="O22" s="53" t="e">
        <f t="shared" si="0"/>
        <v>#VALUE!</v>
      </c>
    </row>
    <row r="23" spans="1:15" s="17" customFormat="1" ht="11.1" customHeight="1">
      <c r="A23" s="190" t="s">
        <v>29</v>
      </c>
      <c r="B23" s="6" t="s">
        <v>11</v>
      </c>
      <c r="C23" s="90">
        <v>604</v>
      </c>
      <c r="D23" s="90">
        <v>603</v>
      </c>
      <c r="E23" s="90">
        <v>602</v>
      </c>
      <c r="F23" s="90">
        <v>601</v>
      </c>
      <c r="G23" s="90">
        <v>604</v>
      </c>
      <c r="H23" s="90">
        <v>603</v>
      </c>
      <c r="I23" s="90">
        <v>602</v>
      </c>
      <c r="J23" s="90">
        <v>601</v>
      </c>
      <c r="K23" s="91">
        <v>604</v>
      </c>
      <c r="L23" s="91">
        <v>603</v>
      </c>
      <c r="M23" s="90">
        <v>602</v>
      </c>
      <c r="N23" s="90">
        <v>601</v>
      </c>
      <c r="O23" s="53">
        <f t="shared" si="0"/>
        <v>7230</v>
      </c>
    </row>
    <row r="24" spans="1:15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179" t="s">
        <v>137</v>
      </c>
      <c r="L24" s="179" t="s">
        <v>137</v>
      </c>
      <c r="M24" s="179" t="s">
        <v>137</v>
      </c>
      <c r="N24" s="179" t="s">
        <v>137</v>
      </c>
      <c r="O24" s="53" t="e">
        <f t="shared" si="0"/>
        <v>#VALUE!</v>
      </c>
    </row>
    <row r="25" spans="1:15" s="17" customFormat="1" ht="11.1" customHeight="1">
      <c r="A25" s="190" t="s">
        <v>30</v>
      </c>
      <c r="B25" s="6" t="s">
        <v>11</v>
      </c>
      <c r="C25" s="90">
        <v>504</v>
      </c>
      <c r="D25" s="90">
        <v>503</v>
      </c>
      <c r="E25" s="90">
        <v>502</v>
      </c>
      <c r="F25" s="90">
        <v>501</v>
      </c>
      <c r="G25" s="90">
        <v>504</v>
      </c>
      <c r="H25" s="90">
        <v>503</v>
      </c>
      <c r="I25" s="90">
        <v>502</v>
      </c>
      <c r="J25" s="90">
        <v>501</v>
      </c>
      <c r="K25" s="91">
        <v>504</v>
      </c>
      <c r="L25" s="91">
        <v>503</v>
      </c>
      <c r="M25" s="90">
        <v>502</v>
      </c>
      <c r="N25" s="90">
        <v>501</v>
      </c>
      <c r="O25" s="53">
        <f t="shared" si="0"/>
        <v>6030</v>
      </c>
    </row>
    <row r="26" spans="1:15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179" t="s">
        <v>137</v>
      </c>
      <c r="L26" s="179" t="s">
        <v>137</v>
      </c>
      <c r="M26" s="179" t="s">
        <v>137</v>
      </c>
      <c r="N26" s="179" t="s">
        <v>137</v>
      </c>
      <c r="O26" s="53" t="e">
        <f t="shared" si="0"/>
        <v>#VALUE!</v>
      </c>
    </row>
    <row r="27" spans="1:15" s="17" customFormat="1" ht="11.1" customHeight="1">
      <c r="A27" s="190" t="s">
        <v>31</v>
      </c>
      <c r="B27" s="6" t="s">
        <v>11</v>
      </c>
      <c r="C27" s="90">
        <v>404</v>
      </c>
      <c r="D27" s="90">
        <v>403</v>
      </c>
      <c r="E27" s="90">
        <v>402</v>
      </c>
      <c r="F27" s="90">
        <v>401</v>
      </c>
      <c r="G27" s="90">
        <v>404</v>
      </c>
      <c r="H27" s="90">
        <v>403</v>
      </c>
      <c r="I27" s="90">
        <v>402</v>
      </c>
      <c r="J27" s="90">
        <v>401</v>
      </c>
      <c r="K27" s="91">
        <v>404</v>
      </c>
      <c r="L27" s="91">
        <v>403</v>
      </c>
      <c r="M27" s="90">
        <v>402</v>
      </c>
      <c r="N27" s="109">
        <v>401</v>
      </c>
      <c r="O27" s="53">
        <f t="shared" si="0"/>
        <v>4830</v>
      </c>
    </row>
    <row r="28" spans="1:15" s="17" customFormat="1" ht="11.1" customHeight="1">
      <c r="A28" s="190"/>
      <c r="B28" s="6" t="s">
        <v>16</v>
      </c>
      <c r="C28" s="181" t="s">
        <v>137</v>
      </c>
      <c r="D28" s="181" t="s">
        <v>137</v>
      </c>
      <c r="E28" s="181" t="s">
        <v>137</v>
      </c>
      <c r="F28" s="181" t="s">
        <v>137</v>
      </c>
      <c r="G28" s="181" t="s">
        <v>137</v>
      </c>
      <c r="H28" s="181" t="s">
        <v>137</v>
      </c>
      <c r="I28" s="181" t="s">
        <v>137</v>
      </c>
      <c r="J28" s="181" t="s">
        <v>137</v>
      </c>
      <c r="K28" s="181" t="s">
        <v>137</v>
      </c>
      <c r="L28" s="181" t="s">
        <v>137</v>
      </c>
      <c r="M28" s="181" t="s">
        <v>137</v>
      </c>
      <c r="N28" s="126">
        <v>88.89</v>
      </c>
      <c r="O28" s="53" t="e">
        <f t="shared" si="0"/>
        <v>#VALUE!</v>
      </c>
    </row>
    <row r="29" spans="1:15" s="17" customFormat="1" ht="11.1" customHeight="1">
      <c r="A29" s="190"/>
      <c r="B29" s="6" t="s">
        <v>17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10">
        <v>68.8</v>
      </c>
      <c r="O29" s="53">
        <f t="shared" si="0"/>
        <v>68.8</v>
      </c>
    </row>
    <row r="30" spans="1:15" s="17" customFormat="1" ht="11.1" customHeight="1">
      <c r="A30" s="190"/>
      <c r="B30" s="6" t="s">
        <v>18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11">
        <v>29677.37</v>
      </c>
      <c r="O30" s="53"/>
    </row>
    <row r="31" spans="1:15" s="18" customFormat="1" ht="11.1" customHeight="1">
      <c r="A31" s="190"/>
      <c r="B31" s="19" t="s">
        <v>19</v>
      </c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07">
        <v>22970</v>
      </c>
      <c r="O31" s="18">
        <f t="shared" ref="O31:O36" si="1">N31+M31+L31+K31+J31+I31+H31+G31+F31+E31+D31+C31</f>
        <v>22970</v>
      </c>
    </row>
    <row r="32" spans="1:15" s="139" customFormat="1" ht="11.1" customHeight="1">
      <c r="A32" s="190"/>
      <c r="B32" s="6" t="s">
        <v>20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07">
        <v>2041803</v>
      </c>
      <c r="O32" s="53">
        <f t="shared" si="1"/>
        <v>2041803</v>
      </c>
    </row>
    <row r="33" spans="1:15" s="17" customFormat="1" ht="11.1" customHeight="1">
      <c r="A33" s="190" t="s">
        <v>32</v>
      </c>
      <c r="B33" s="6" t="s">
        <v>11</v>
      </c>
      <c r="C33" s="90">
        <v>304</v>
      </c>
      <c r="D33" s="90">
        <v>303</v>
      </c>
      <c r="E33" s="90">
        <v>302</v>
      </c>
      <c r="F33" s="90">
        <v>301</v>
      </c>
      <c r="G33" s="90">
        <v>304</v>
      </c>
      <c r="H33" s="90">
        <v>303</v>
      </c>
      <c r="I33" s="90">
        <v>302</v>
      </c>
      <c r="J33" s="90">
        <v>301</v>
      </c>
      <c r="K33" s="91">
        <v>304</v>
      </c>
      <c r="L33" s="91">
        <v>303</v>
      </c>
      <c r="M33" s="90">
        <v>302</v>
      </c>
      <c r="N33" s="90">
        <v>301</v>
      </c>
      <c r="O33" s="53">
        <f t="shared" si="1"/>
        <v>3630</v>
      </c>
    </row>
    <row r="34" spans="1:15" s="17" customFormat="1" ht="11.1" customHeight="1">
      <c r="A34" s="190"/>
      <c r="B34" s="6"/>
      <c r="C34" s="179" t="s">
        <v>137</v>
      </c>
      <c r="D34" s="179" t="s">
        <v>137</v>
      </c>
      <c r="E34" s="179" t="s">
        <v>137</v>
      </c>
      <c r="F34" s="179" t="s">
        <v>137</v>
      </c>
      <c r="G34" s="179" t="s">
        <v>137</v>
      </c>
      <c r="H34" s="179" t="s">
        <v>137</v>
      </c>
      <c r="I34" s="179" t="s">
        <v>137</v>
      </c>
      <c r="J34" s="179" t="s">
        <v>137</v>
      </c>
      <c r="K34" s="179" t="s">
        <v>137</v>
      </c>
      <c r="L34" s="179" t="s">
        <v>137</v>
      </c>
      <c r="M34" s="179" t="s">
        <v>137</v>
      </c>
      <c r="N34" s="179" t="s">
        <v>137</v>
      </c>
      <c r="O34" s="53" t="e">
        <f t="shared" si="1"/>
        <v>#VALUE!</v>
      </c>
    </row>
    <row r="35" spans="1:15" s="17" customFormat="1" ht="11.1" customHeight="1">
      <c r="A35" s="190" t="s">
        <v>33</v>
      </c>
      <c r="B35" s="6" t="s">
        <v>11</v>
      </c>
      <c r="C35" s="140">
        <v>204</v>
      </c>
      <c r="D35" s="140">
        <v>203</v>
      </c>
      <c r="E35" s="140">
        <v>202</v>
      </c>
      <c r="F35" s="140">
        <v>201</v>
      </c>
      <c r="G35" s="140">
        <v>204</v>
      </c>
      <c r="H35" s="140">
        <v>203</v>
      </c>
      <c r="I35" s="140">
        <v>202</v>
      </c>
      <c r="J35" s="140">
        <v>201</v>
      </c>
      <c r="K35" s="91">
        <v>204</v>
      </c>
      <c r="L35" s="91">
        <v>203</v>
      </c>
      <c r="M35" s="140">
        <v>202</v>
      </c>
      <c r="N35" s="140">
        <v>201</v>
      </c>
      <c r="O35" s="53">
        <f t="shared" si="1"/>
        <v>2430</v>
      </c>
    </row>
    <row r="36" spans="1:15" s="17" customFormat="1" ht="11.1" customHeight="1">
      <c r="A36" s="190"/>
      <c r="B36" s="6"/>
      <c r="C36" s="179" t="s">
        <v>137</v>
      </c>
      <c r="D36" s="179" t="s">
        <v>137</v>
      </c>
      <c r="E36" s="179" t="s">
        <v>137</v>
      </c>
      <c r="F36" s="179" t="s">
        <v>137</v>
      </c>
      <c r="G36" s="179" t="s">
        <v>137</v>
      </c>
      <c r="H36" s="179" t="s">
        <v>137</v>
      </c>
      <c r="I36" s="179" t="s">
        <v>137</v>
      </c>
      <c r="J36" s="179" t="s">
        <v>137</v>
      </c>
      <c r="K36" s="179" t="s">
        <v>137</v>
      </c>
      <c r="L36" s="179" t="s">
        <v>137</v>
      </c>
      <c r="M36" s="179" t="s">
        <v>137</v>
      </c>
      <c r="N36" s="179" t="s">
        <v>137</v>
      </c>
      <c r="O36" s="53" t="e">
        <f t="shared" si="1"/>
        <v>#VALUE!</v>
      </c>
    </row>
    <row r="37" spans="1:15" s="17" customFormat="1" ht="11.1" customHeight="1">
      <c r="A37" s="190" t="s">
        <v>35</v>
      </c>
      <c r="B37" s="6" t="s">
        <v>11</v>
      </c>
      <c r="C37" s="158">
        <v>104</v>
      </c>
      <c r="D37" s="158">
        <v>103</v>
      </c>
      <c r="E37" s="142">
        <v>102</v>
      </c>
      <c r="F37" s="163">
        <v>101</v>
      </c>
      <c r="G37" s="163">
        <v>104</v>
      </c>
      <c r="H37" s="142">
        <v>103</v>
      </c>
      <c r="I37" s="142">
        <v>102</v>
      </c>
      <c r="J37" s="163">
        <v>101</v>
      </c>
      <c r="K37" s="163">
        <v>104</v>
      </c>
      <c r="L37" s="142">
        <v>103</v>
      </c>
      <c r="M37" s="140">
        <v>102</v>
      </c>
      <c r="N37" s="140">
        <v>101</v>
      </c>
      <c r="O37" s="53">
        <f t="shared" ref="O37:O41" si="2">N37+M37+L37+K37+J37+I37+H37+G37+F37+E37+D37+C37</f>
        <v>1230</v>
      </c>
    </row>
    <row r="38" spans="1:15" s="17" customFormat="1" ht="11.1" customHeight="1">
      <c r="A38" s="190"/>
      <c r="B38" s="6" t="s">
        <v>12</v>
      </c>
      <c r="C38" s="159" t="s">
        <v>13</v>
      </c>
      <c r="D38" s="159" t="s">
        <v>14</v>
      </c>
      <c r="E38" s="143" t="s">
        <v>36</v>
      </c>
      <c r="F38" s="174" t="s">
        <v>13</v>
      </c>
      <c r="G38" s="177" t="s">
        <v>13</v>
      </c>
      <c r="H38" s="144" t="s">
        <v>14</v>
      </c>
      <c r="I38" s="144" t="s">
        <v>36</v>
      </c>
      <c r="J38" s="177" t="s">
        <v>13</v>
      </c>
      <c r="K38" s="174" t="s">
        <v>13</v>
      </c>
      <c r="L38" s="143" t="s">
        <v>36</v>
      </c>
      <c r="M38" s="157" t="s">
        <v>14</v>
      </c>
      <c r="N38" s="157" t="s">
        <v>13</v>
      </c>
      <c r="O38" s="53" t="e">
        <f t="shared" si="2"/>
        <v>#VALUE!</v>
      </c>
    </row>
    <row r="39" spans="1:15" s="17" customFormat="1" ht="11.1" customHeight="1">
      <c r="A39" s="190"/>
      <c r="B39" s="6" t="s">
        <v>15</v>
      </c>
      <c r="C39" s="175" t="s">
        <v>0</v>
      </c>
      <c r="D39" s="175" t="s">
        <v>0</v>
      </c>
      <c r="E39" s="145" t="s">
        <v>5</v>
      </c>
      <c r="F39" s="175" t="s">
        <v>0</v>
      </c>
      <c r="G39" s="123" t="s">
        <v>0</v>
      </c>
      <c r="H39" s="98" t="s">
        <v>0</v>
      </c>
      <c r="I39" s="144" t="s">
        <v>5</v>
      </c>
      <c r="J39" s="123" t="s">
        <v>0</v>
      </c>
      <c r="K39" s="175" t="s">
        <v>0</v>
      </c>
      <c r="L39" s="145" t="s">
        <v>5</v>
      </c>
      <c r="M39" s="145" t="s">
        <v>0</v>
      </c>
      <c r="N39" s="145" t="s">
        <v>0</v>
      </c>
      <c r="O39" s="53" t="e">
        <f t="shared" si="2"/>
        <v>#VALUE!</v>
      </c>
    </row>
    <row r="40" spans="1:15" s="17" customFormat="1" ht="11.1" customHeight="1">
      <c r="A40" s="190"/>
      <c r="B40" s="6" t="s">
        <v>16</v>
      </c>
      <c r="C40" s="126">
        <v>88.89</v>
      </c>
      <c r="D40" s="126">
        <v>85.57</v>
      </c>
      <c r="E40" s="181" t="s">
        <v>137</v>
      </c>
      <c r="F40" s="126">
        <v>88.24</v>
      </c>
      <c r="G40" s="126">
        <v>88.24</v>
      </c>
      <c r="H40" s="181" t="s">
        <v>137</v>
      </c>
      <c r="I40" s="181" t="s">
        <v>137</v>
      </c>
      <c r="J40" s="126">
        <v>88.05</v>
      </c>
      <c r="K40" s="126">
        <v>88.05</v>
      </c>
      <c r="L40" s="181" t="s">
        <v>137</v>
      </c>
      <c r="M40" s="181" t="s">
        <v>137</v>
      </c>
      <c r="N40" s="181" t="s">
        <v>137</v>
      </c>
      <c r="O40" s="53" t="e">
        <f t="shared" si="2"/>
        <v>#VALUE!</v>
      </c>
    </row>
    <row r="41" spans="1:15" s="17" customFormat="1" ht="11.1" customHeight="1">
      <c r="A41" s="190"/>
      <c r="B41" s="6" t="s">
        <v>17</v>
      </c>
      <c r="C41" s="110">
        <v>68.8</v>
      </c>
      <c r="D41" s="110">
        <v>66.23</v>
      </c>
      <c r="E41" s="182"/>
      <c r="F41" s="109">
        <v>68.3</v>
      </c>
      <c r="G41" s="109">
        <v>68.3</v>
      </c>
      <c r="H41" s="182"/>
      <c r="I41" s="182"/>
      <c r="J41" s="109">
        <v>68.150000000000006</v>
      </c>
      <c r="K41" s="109">
        <v>68.150000000000006</v>
      </c>
      <c r="L41" s="182"/>
      <c r="M41" s="182"/>
      <c r="N41" s="182"/>
      <c r="O41" s="53">
        <f t="shared" si="2"/>
        <v>407.93000000000006</v>
      </c>
    </row>
    <row r="42" spans="1:15" s="17" customFormat="1" ht="11.1" customHeight="1">
      <c r="A42" s="190"/>
      <c r="B42" s="6" t="s">
        <v>18</v>
      </c>
      <c r="C42" s="111">
        <v>29544.3</v>
      </c>
      <c r="D42" s="111">
        <v>29544.45</v>
      </c>
      <c r="E42" s="182"/>
      <c r="F42" s="112">
        <v>29542.959999999999</v>
      </c>
      <c r="G42" s="112">
        <v>29542.959999999999</v>
      </c>
      <c r="H42" s="182"/>
      <c r="I42" s="182"/>
      <c r="J42" s="112">
        <v>29544.23</v>
      </c>
      <c r="K42" s="112">
        <v>29544.23</v>
      </c>
      <c r="L42" s="182"/>
      <c r="M42" s="182"/>
      <c r="N42" s="182"/>
      <c r="O42" s="53"/>
    </row>
    <row r="43" spans="1:15" s="18" customFormat="1" ht="11.1" customHeight="1">
      <c r="A43" s="190"/>
      <c r="B43" s="19" t="s">
        <v>19</v>
      </c>
      <c r="C43" s="107">
        <v>22867</v>
      </c>
      <c r="D43" s="107">
        <v>22867</v>
      </c>
      <c r="E43" s="182"/>
      <c r="F43" s="107">
        <v>22867</v>
      </c>
      <c r="G43" s="107">
        <v>22867</v>
      </c>
      <c r="H43" s="182"/>
      <c r="I43" s="182"/>
      <c r="J43" s="107">
        <v>22867</v>
      </c>
      <c r="K43" s="107">
        <v>22867</v>
      </c>
      <c r="L43" s="182"/>
      <c r="M43" s="182"/>
      <c r="N43" s="182"/>
      <c r="O43" s="18">
        <f>N43+M43+L43+K43+J43+I43+H43+G43+F43+E43+D43+C43</f>
        <v>137202</v>
      </c>
    </row>
    <row r="44" spans="1:15" s="139" customFormat="1" ht="11.1" customHeight="1">
      <c r="A44" s="190"/>
      <c r="B44" s="6" t="s">
        <v>20</v>
      </c>
      <c r="C44" s="107">
        <v>2032648</v>
      </c>
      <c r="D44" s="107">
        <v>1956729</v>
      </c>
      <c r="E44" s="183"/>
      <c r="F44" s="107">
        <v>2017784</v>
      </c>
      <c r="G44" s="107">
        <v>2017784</v>
      </c>
      <c r="H44" s="183"/>
      <c r="I44" s="183"/>
      <c r="J44" s="107">
        <v>2013439</v>
      </c>
      <c r="K44" s="107">
        <v>2013439</v>
      </c>
      <c r="L44" s="183"/>
      <c r="M44" s="183"/>
      <c r="N44" s="183"/>
      <c r="O44" s="53">
        <f>N44+M44+L44+K44+J44+I44+H44+G44+F44+E44+D44+C44</f>
        <v>12051823</v>
      </c>
    </row>
    <row r="45" spans="1:15" s="2" customFormat="1" ht="17.100000000000001" customHeight="1"/>
    <row r="46" spans="1:15" s="2" customFormat="1" ht="17.100000000000001" customHeight="1">
      <c r="C46" s="120"/>
      <c r="D46" s="137" t="s">
        <v>114</v>
      </c>
      <c r="E46" s="119"/>
      <c r="F46" s="137" t="s">
        <v>135</v>
      </c>
      <c r="G46" s="176"/>
      <c r="H46" s="136"/>
    </row>
    <row r="47" spans="1:15" s="2" customFormat="1" ht="13.5" hidden="1">
      <c r="A47" s="120"/>
      <c r="B47" s="41"/>
      <c r="N47" s="2" t="s">
        <v>122</v>
      </c>
      <c r="O47" s="9" t="e">
        <f>O40+O36+O34+O28+O26+O24+O22+O20+O18+O16+O14+O12+O10+O8+O6</f>
        <v>#VALUE!</v>
      </c>
    </row>
    <row r="48" spans="1:15" s="2" customFormat="1" hidden="1">
      <c r="B48" s="41"/>
      <c r="N48" s="2" t="s">
        <v>123</v>
      </c>
      <c r="O48" s="9" t="e">
        <f>O41+#REF!+#REF!+O29+#REF!+#REF!+#REF!+#REF!+#REF!+#REF!+#REF!+#REF!+#REF!+#REF!+#REF!</f>
        <v>#REF!</v>
      </c>
    </row>
    <row r="49" spans="2:15" s="2" customFormat="1" hidden="1">
      <c r="B49" s="41"/>
      <c r="N49" s="2" t="s">
        <v>37</v>
      </c>
      <c r="O49" s="9" t="e">
        <f>O44+#REF!+#REF!+O32+#REF!+#REF!+#REF!+#REF!+#REF!+#REF!+#REF!+#REF!+#REF!+#REF!+#REF!</f>
        <v>#REF!</v>
      </c>
    </row>
    <row r="50" spans="2:15" s="2" customFormat="1" hidden="1">
      <c r="B50" s="41"/>
      <c r="N50" s="2" t="s">
        <v>124</v>
      </c>
      <c r="O50" s="2" t="e">
        <f>O49/O47</f>
        <v>#REF!</v>
      </c>
    </row>
    <row r="51" spans="2:15" s="2" customFormat="1" hidden="1">
      <c r="N51" s="41" t="s">
        <v>39</v>
      </c>
      <c r="O51" s="9" t="e">
        <f>#REF!+#REF!+#REF!+#REF!+#REF!+#REF!+#REF!+#REF!+#REF!+#REF!+#REF!+#REF!+#REF!+#REF!+#REF!</f>
        <v>#REF!</v>
      </c>
    </row>
    <row r="52" spans="2:15" s="2" customFormat="1" hidden="1"/>
    <row r="53" spans="2:15" s="2" customFormat="1"/>
    <row r="54" spans="2:15" s="2" customFormat="1"/>
    <row r="55" spans="2:15" s="2" customFormat="1"/>
    <row r="56" spans="2:15" s="2" customFormat="1"/>
    <row r="57" spans="2:15" s="2" customFormat="1"/>
    <row r="58" spans="2:15" s="2" customFormat="1"/>
    <row r="59" spans="2:15" s="2" customFormat="1"/>
    <row r="60" spans="2:15" s="2" customFormat="1"/>
    <row r="61" spans="2:15" s="2" customFormat="1"/>
    <row r="62" spans="2:15" s="2" customFormat="1"/>
    <row r="63" spans="2:15" s="2" customFormat="1"/>
    <row r="64" spans="2:15" s="2" customFormat="1"/>
    <row r="65" spans="1:1" s="2" customFormat="1"/>
    <row r="66" spans="1:1" s="2" customFormat="1"/>
    <row r="67" spans="1:1" s="2" customFormat="1"/>
    <row r="68" spans="1:1" s="2" customFormat="1"/>
    <row r="69" spans="1:1" s="2" customFormat="1"/>
    <row r="70" spans="1:1" s="2" customFormat="1"/>
    <row r="71" spans="1:1" s="2" customFormat="1"/>
    <row r="72" spans="1:1" s="2" customFormat="1"/>
    <row r="73" spans="1:1" s="2" customFormat="1"/>
    <row r="74" spans="1:1" s="2" customFormat="1"/>
    <row r="75" spans="1:1">
      <c r="A75" s="2"/>
    </row>
  </sheetData>
  <mergeCells count="36">
    <mergeCell ref="E40:E44"/>
    <mergeCell ref="A19:A20"/>
    <mergeCell ref="A1:N1"/>
    <mergeCell ref="C2:F2"/>
    <mergeCell ref="G2:J2"/>
    <mergeCell ref="K2:N2"/>
    <mergeCell ref="A3:A6"/>
    <mergeCell ref="A7:A8"/>
    <mergeCell ref="A9:A10"/>
    <mergeCell ref="A11:A12"/>
    <mergeCell ref="A13:A14"/>
    <mergeCell ref="A15:A16"/>
    <mergeCell ref="A17:A18"/>
    <mergeCell ref="A37:A44"/>
    <mergeCell ref="A21:A22"/>
    <mergeCell ref="A23:A24"/>
    <mergeCell ref="A25:A26"/>
    <mergeCell ref="A27:A32"/>
    <mergeCell ref="A33:A34"/>
    <mergeCell ref="A35:A36"/>
    <mergeCell ref="M28:M32"/>
    <mergeCell ref="C28:C32"/>
    <mergeCell ref="D28:D32"/>
    <mergeCell ref="E28:E32"/>
    <mergeCell ref="F28:F32"/>
    <mergeCell ref="G28:G32"/>
    <mergeCell ref="H28:H32"/>
    <mergeCell ref="I28:I32"/>
    <mergeCell ref="J28:J32"/>
    <mergeCell ref="K28:K32"/>
    <mergeCell ref="L28:L32"/>
    <mergeCell ref="L40:L44"/>
    <mergeCell ref="M40:M44"/>
    <mergeCell ref="N40:N44"/>
    <mergeCell ref="H40:H44"/>
    <mergeCell ref="I40:I44"/>
  </mergeCells>
  <phoneticPr fontId="2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50E75-DB1A-45DB-9D85-FF6FE69B155C}">
  <dimension ref="A1:T55"/>
  <sheetViews>
    <sheetView zoomScaleNormal="100" workbookViewId="0">
      <selection activeCell="U30" sqref="U30"/>
    </sheetView>
  </sheetViews>
  <sheetFormatPr defaultColWidth="12" defaultRowHeight="11.25"/>
  <cols>
    <col min="1" max="14" width="9.625" style="41" customWidth="1"/>
    <col min="15" max="15" width="23.75" style="2" hidden="1" customWidth="1"/>
    <col min="16" max="18" width="12" style="2" hidden="1" customWidth="1"/>
    <col min="19" max="19" width="12" style="41" hidden="1" customWidth="1"/>
    <col min="20" max="16384" width="12" style="41"/>
  </cols>
  <sheetData>
    <row r="1" spans="1:20" ht="25.5" customHeight="1">
      <c r="A1" s="184" t="s">
        <v>125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  <c r="T1" s="134"/>
    </row>
    <row r="2" spans="1:20" s="26" customFormat="1" ht="11.1" customHeight="1">
      <c r="A2" s="29" t="s">
        <v>7</v>
      </c>
      <c r="B2" s="135" t="s">
        <v>8</v>
      </c>
      <c r="C2" s="187" t="s">
        <v>4</v>
      </c>
      <c r="D2" s="188"/>
      <c r="E2" s="188"/>
      <c r="F2" s="189"/>
      <c r="G2" s="187" t="s">
        <v>2</v>
      </c>
      <c r="H2" s="188"/>
      <c r="I2" s="188"/>
      <c r="J2" s="189"/>
      <c r="K2" s="187" t="s">
        <v>1</v>
      </c>
      <c r="L2" s="188"/>
      <c r="M2" s="188"/>
      <c r="N2" s="189"/>
      <c r="O2" s="26" t="s">
        <v>9</v>
      </c>
      <c r="P2" s="31"/>
      <c r="Q2" s="31"/>
      <c r="R2" s="31"/>
    </row>
    <row r="3" spans="1:20" s="17" customFormat="1" ht="11.1" customHeight="1">
      <c r="A3" s="205" t="s">
        <v>21</v>
      </c>
      <c r="B3" s="6" t="s">
        <v>11</v>
      </c>
      <c r="C3" s="140" t="s">
        <v>126</v>
      </c>
      <c r="D3" s="140" t="s">
        <v>127</v>
      </c>
      <c r="E3" s="140" t="s">
        <v>128</v>
      </c>
      <c r="F3" s="158">
        <v>1401</v>
      </c>
      <c r="G3" s="158" t="s">
        <v>126</v>
      </c>
      <c r="H3" s="140" t="s">
        <v>127</v>
      </c>
      <c r="I3" s="140" t="s">
        <v>128</v>
      </c>
      <c r="J3" s="158" t="s">
        <v>129</v>
      </c>
      <c r="K3" s="158" t="s">
        <v>126</v>
      </c>
      <c r="L3" s="140" t="s">
        <v>127</v>
      </c>
      <c r="M3" s="140" t="s">
        <v>128</v>
      </c>
      <c r="N3" s="140" t="s">
        <v>129</v>
      </c>
      <c r="O3" s="21"/>
      <c r="P3" s="21"/>
      <c r="Q3" s="21"/>
      <c r="R3" s="21"/>
    </row>
    <row r="4" spans="1:20" s="17" customFormat="1" ht="11.1" customHeight="1">
      <c r="A4" s="206"/>
      <c r="B4" s="6" t="s">
        <v>12</v>
      </c>
      <c r="C4" s="157" t="s">
        <v>50</v>
      </c>
      <c r="D4" s="157" t="s">
        <v>14</v>
      </c>
      <c r="E4" s="157" t="s">
        <v>14</v>
      </c>
      <c r="F4" s="159" t="s">
        <v>13</v>
      </c>
      <c r="G4" s="159" t="s">
        <v>13</v>
      </c>
      <c r="H4" s="157" t="s">
        <v>14</v>
      </c>
      <c r="I4" s="157" t="s">
        <v>14</v>
      </c>
      <c r="J4" s="159" t="s">
        <v>13</v>
      </c>
      <c r="K4" s="159" t="s">
        <v>13</v>
      </c>
      <c r="L4" s="157" t="s">
        <v>14</v>
      </c>
      <c r="M4" s="157" t="s">
        <v>14</v>
      </c>
      <c r="N4" s="157" t="s">
        <v>13</v>
      </c>
      <c r="O4" s="21"/>
      <c r="P4" s="21"/>
      <c r="Q4" s="21"/>
      <c r="R4" s="21"/>
    </row>
    <row r="5" spans="1:20" s="17" customFormat="1" ht="11.1" customHeight="1">
      <c r="A5" s="206"/>
      <c r="B5" s="6" t="s">
        <v>15</v>
      </c>
      <c r="C5" s="151" t="s">
        <v>3</v>
      </c>
      <c r="D5" s="151" t="s">
        <v>0</v>
      </c>
      <c r="E5" s="151" t="s">
        <v>0</v>
      </c>
      <c r="F5" s="160" t="s">
        <v>0</v>
      </c>
      <c r="G5" s="160" t="s">
        <v>0</v>
      </c>
      <c r="H5" s="151" t="s">
        <v>0</v>
      </c>
      <c r="I5" s="151" t="s">
        <v>0</v>
      </c>
      <c r="J5" s="160" t="s">
        <v>0</v>
      </c>
      <c r="K5" s="160" t="s">
        <v>0</v>
      </c>
      <c r="L5" s="151" t="s">
        <v>0</v>
      </c>
      <c r="M5" s="151" t="s">
        <v>0</v>
      </c>
      <c r="N5" s="151" t="s">
        <v>0</v>
      </c>
      <c r="O5" s="21"/>
      <c r="P5" s="21"/>
      <c r="Q5" s="21"/>
      <c r="R5" s="21"/>
    </row>
    <row r="6" spans="1:20" s="17" customFormat="1" ht="11.1" customHeight="1">
      <c r="A6" s="206"/>
      <c r="B6" s="6" t="s">
        <v>16</v>
      </c>
      <c r="C6" s="181" t="s">
        <v>137</v>
      </c>
      <c r="D6" s="181" t="s">
        <v>137</v>
      </c>
      <c r="E6" s="181" t="s">
        <v>137</v>
      </c>
      <c r="F6" s="126">
        <v>88.69</v>
      </c>
      <c r="G6" s="126">
        <v>88.69</v>
      </c>
      <c r="H6" s="181" t="s">
        <v>137</v>
      </c>
      <c r="I6" s="181" t="s">
        <v>137</v>
      </c>
      <c r="J6" s="126">
        <v>88.5</v>
      </c>
      <c r="K6" s="126">
        <v>88.5</v>
      </c>
      <c r="L6" s="181" t="s">
        <v>137</v>
      </c>
      <c r="M6" s="181" t="s">
        <v>137</v>
      </c>
      <c r="N6" s="181" t="s">
        <v>137</v>
      </c>
      <c r="O6" s="23" t="e">
        <f>N6+M6+L6+K6+J6+I6+H6+G6+F6+E6+D6+C6</f>
        <v>#VALUE!</v>
      </c>
      <c r="P6" s="21"/>
      <c r="Q6" s="21"/>
      <c r="R6" s="21"/>
    </row>
    <row r="7" spans="1:20" s="17" customFormat="1" ht="11.1" customHeight="1">
      <c r="A7" s="206"/>
      <c r="B7" s="6" t="s">
        <v>17</v>
      </c>
      <c r="C7" s="182"/>
      <c r="D7" s="182"/>
      <c r="E7" s="182"/>
      <c r="F7" s="111" t="s">
        <v>48</v>
      </c>
      <c r="G7" s="111" t="s">
        <v>48</v>
      </c>
      <c r="H7" s="182"/>
      <c r="I7" s="182"/>
      <c r="J7" s="111" t="s">
        <v>43</v>
      </c>
      <c r="K7" s="111" t="s">
        <v>43</v>
      </c>
      <c r="L7" s="182"/>
      <c r="M7" s="182"/>
      <c r="N7" s="182"/>
      <c r="O7" s="23">
        <f>N7+M7+L7+K7+J7+I7+H7+G7+F7+E7+D7+C7</f>
        <v>272.90000000000003</v>
      </c>
      <c r="P7" s="21"/>
      <c r="Q7" s="21"/>
      <c r="R7" s="21"/>
    </row>
    <row r="8" spans="1:20" s="17" customFormat="1" ht="11.1" customHeight="1">
      <c r="A8" s="206"/>
      <c r="B8" s="6" t="s">
        <v>18</v>
      </c>
      <c r="C8" s="182"/>
      <c r="D8" s="182"/>
      <c r="E8" s="182"/>
      <c r="F8" s="111">
        <v>29859.84</v>
      </c>
      <c r="G8" s="111">
        <v>29859.84</v>
      </c>
      <c r="H8" s="182"/>
      <c r="I8" s="182"/>
      <c r="J8" s="111">
        <v>29861.45</v>
      </c>
      <c r="K8" s="111">
        <v>29861.45</v>
      </c>
      <c r="L8" s="182"/>
      <c r="M8" s="182"/>
      <c r="N8" s="182"/>
      <c r="O8" s="23">
        <v>29859.83</v>
      </c>
      <c r="P8" s="21">
        <v>29860.080000000002</v>
      </c>
      <c r="Q8" s="21">
        <v>29860.94</v>
      </c>
      <c r="R8" s="21">
        <v>29860.94</v>
      </c>
      <c r="S8" s="17">
        <v>29861.45</v>
      </c>
    </row>
    <row r="9" spans="1:20" s="18" customFormat="1" ht="11.1" customHeight="1">
      <c r="A9" s="206"/>
      <c r="B9" s="19" t="s">
        <v>19</v>
      </c>
      <c r="C9" s="182"/>
      <c r="D9" s="182"/>
      <c r="E9" s="182"/>
      <c r="F9" s="161">
        <v>22995</v>
      </c>
      <c r="G9" s="161">
        <v>22995</v>
      </c>
      <c r="H9" s="182"/>
      <c r="I9" s="182"/>
      <c r="J9" s="161">
        <v>22995</v>
      </c>
      <c r="K9" s="161">
        <v>22995</v>
      </c>
      <c r="L9" s="182"/>
      <c r="M9" s="182"/>
      <c r="N9" s="182"/>
      <c r="O9" s="24">
        <f t="shared" ref="O9:O31" si="0">N9+M9+L9+K9+J9+I9+H9+G9+F9+E9+D9+C9</f>
        <v>91980</v>
      </c>
      <c r="P9" s="24"/>
      <c r="Q9" s="24"/>
      <c r="R9" s="24"/>
    </row>
    <row r="10" spans="1:20" s="139" customFormat="1" ht="11.1" customHeight="1">
      <c r="A10" s="206"/>
      <c r="B10" s="6" t="s">
        <v>20</v>
      </c>
      <c r="C10" s="183"/>
      <c r="D10" s="183"/>
      <c r="E10" s="183"/>
      <c r="F10" s="161">
        <v>2039427</v>
      </c>
      <c r="G10" s="161">
        <v>2039427</v>
      </c>
      <c r="H10" s="183"/>
      <c r="I10" s="183"/>
      <c r="J10" s="161">
        <v>2035058</v>
      </c>
      <c r="K10" s="161">
        <v>2035058</v>
      </c>
      <c r="L10" s="183"/>
      <c r="M10" s="183"/>
      <c r="N10" s="183"/>
      <c r="O10" s="23">
        <f t="shared" si="0"/>
        <v>8148970</v>
      </c>
      <c r="P10" s="138"/>
      <c r="Q10" s="138"/>
      <c r="R10" s="138"/>
    </row>
    <row r="11" spans="1:20" s="17" customFormat="1" ht="11.1" customHeight="1">
      <c r="A11" s="205" t="s">
        <v>22</v>
      </c>
      <c r="B11" s="6" t="s">
        <v>11</v>
      </c>
      <c r="C11" s="140" t="s">
        <v>56</v>
      </c>
      <c r="D11" s="140" t="s">
        <v>57</v>
      </c>
      <c r="E11" s="140" t="s">
        <v>58</v>
      </c>
      <c r="F11" s="140" t="s">
        <v>59</v>
      </c>
      <c r="G11" s="140" t="s">
        <v>56</v>
      </c>
      <c r="H11" s="140" t="s">
        <v>57</v>
      </c>
      <c r="I11" s="140" t="s">
        <v>58</v>
      </c>
      <c r="J11" s="140" t="s">
        <v>59</v>
      </c>
      <c r="K11" s="140" t="s">
        <v>56</v>
      </c>
      <c r="L11" s="140" t="s">
        <v>57</v>
      </c>
      <c r="M11" s="140" t="s">
        <v>58</v>
      </c>
      <c r="N11" s="140" t="s">
        <v>59</v>
      </c>
      <c r="O11" s="23">
        <f t="shared" si="0"/>
        <v>15630</v>
      </c>
      <c r="P11" s="21"/>
      <c r="Q11" s="21"/>
      <c r="R11" s="21"/>
    </row>
    <row r="12" spans="1:20" s="17" customFormat="1" ht="11.1" customHeight="1">
      <c r="A12" s="206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179" t="s">
        <v>137</v>
      </c>
      <c r="L12" s="179" t="s">
        <v>137</v>
      </c>
      <c r="M12" s="179" t="s">
        <v>137</v>
      </c>
      <c r="N12" s="179" t="s">
        <v>137</v>
      </c>
      <c r="O12" s="23" t="e">
        <f t="shared" si="0"/>
        <v>#VALUE!</v>
      </c>
      <c r="P12" s="21"/>
      <c r="Q12" s="21"/>
      <c r="R12" s="21"/>
    </row>
    <row r="13" spans="1:20" s="17" customFormat="1" ht="11.1" customHeight="1">
      <c r="A13" s="205" t="s">
        <v>23</v>
      </c>
      <c r="B13" s="6" t="s">
        <v>11</v>
      </c>
      <c r="C13" s="140" t="s">
        <v>60</v>
      </c>
      <c r="D13" s="140" t="s">
        <v>61</v>
      </c>
      <c r="E13" s="140" t="s">
        <v>62</v>
      </c>
      <c r="F13" s="140" t="s">
        <v>63</v>
      </c>
      <c r="G13" s="140" t="s">
        <v>60</v>
      </c>
      <c r="H13" s="140" t="s">
        <v>61</v>
      </c>
      <c r="I13" s="140" t="s">
        <v>62</v>
      </c>
      <c r="J13" s="140" t="s">
        <v>63</v>
      </c>
      <c r="K13" s="140" t="s">
        <v>60</v>
      </c>
      <c r="L13" s="140" t="s">
        <v>61</v>
      </c>
      <c r="M13" s="140" t="s">
        <v>62</v>
      </c>
      <c r="N13" s="140" t="s">
        <v>63</v>
      </c>
      <c r="O13" s="23">
        <f t="shared" si="0"/>
        <v>14430</v>
      </c>
      <c r="P13" s="21"/>
      <c r="Q13" s="21"/>
      <c r="R13" s="21"/>
    </row>
    <row r="14" spans="1:20" s="17" customFormat="1" ht="11.1" customHeight="1">
      <c r="A14" s="206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179" t="s">
        <v>137</v>
      </c>
      <c r="L14" s="179" t="s">
        <v>137</v>
      </c>
      <c r="M14" s="179" t="s">
        <v>137</v>
      </c>
      <c r="N14" s="179" t="s">
        <v>137</v>
      </c>
      <c r="O14" s="23" t="e">
        <f t="shared" si="0"/>
        <v>#VALUE!</v>
      </c>
      <c r="P14" s="21"/>
      <c r="Q14" s="21"/>
      <c r="R14" s="21"/>
    </row>
    <row r="15" spans="1:20" s="17" customFormat="1" ht="11.1" customHeight="1">
      <c r="A15" s="190" t="s">
        <v>24</v>
      </c>
      <c r="B15" s="6" t="s">
        <v>11</v>
      </c>
      <c r="C15" s="140" t="s">
        <v>64</v>
      </c>
      <c r="D15" s="140" t="s">
        <v>65</v>
      </c>
      <c r="E15" s="140" t="s">
        <v>66</v>
      </c>
      <c r="F15" s="140" t="s">
        <v>67</v>
      </c>
      <c r="G15" s="140" t="s">
        <v>64</v>
      </c>
      <c r="H15" s="140" t="s">
        <v>65</v>
      </c>
      <c r="I15" s="140" t="s">
        <v>66</v>
      </c>
      <c r="J15" s="140" t="s">
        <v>67</v>
      </c>
      <c r="K15" s="140" t="s">
        <v>64</v>
      </c>
      <c r="L15" s="140" t="s">
        <v>65</v>
      </c>
      <c r="M15" s="140" t="s">
        <v>66</v>
      </c>
      <c r="N15" s="140" t="s">
        <v>67</v>
      </c>
      <c r="O15" s="23">
        <f t="shared" si="0"/>
        <v>13230</v>
      </c>
      <c r="P15" s="21"/>
      <c r="Q15" s="21"/>
      <c r="R15" s="21"/>
    </row>
    <row r="16" spans="1:20" s="17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79" t="s">
        <v>137</v>
      </c>
      <c r="L16" s="179" t="s">
        <v>137</v>
      </c>
      <c r="M16" s="179" t="s">
        <v>137</v>
      </c>
      <c r="N16" s="179" t="s">
        <v>137</v>
      </c>
      <c r="O16" s="23" t="e">
        <f t="shared" si="0"/>
        <v>#VALUE!</v>
      </c>
      <c r="P16" s="21"/>
      <c r="Q16" s="21"/>
      <c r="R16" s="21"/>
    </row>
    <row r="17" spans="1:18" s="17" customFormat="1" ht="11.1" customHeight="1">
      <c r="A17" s="190" t="s">
        <v>25</v>
      </c>
      <c r="B17" s="6" t="s">
        <v>11</v>
      </c>
      <c r="C17" s="90" t="s">
        <v>68</v>
      </c>
      <c r="D17" s="90" t="s">
        <v>69</v>
      </c>
      <c r="E17" s="90" t="s">
        <v>70</v>
      </c>
      <c r="F17" s="90" t="s">
        <v>71</v>
      </c>
      <c r="G17" s="90" t="s">
        <v>68</v>
      </c>
      <c r="H17" s="90" t="s">
        <v>69</v>
      </c>
      <c r="I17" s="90" t="s">
        <v>70</v>
      </c>
      <c r="J17" s="90" t="s">
        <v>71</v>
      </c>
      <c r="K17" s="90" t="s">
        <v>68</v>
      </c>
      <c r="L17" s="90" t="s">
        <v>69</v>
      </c>
      <c r="M17" s="90" t="s">
        <v>70</v>
      </c>
      <c r="N17" s="90" t="s">
        <v>71</v>
      </c>
      <c r="O17" s="23">
        <f t="shared" si="0"/>
        <v>12030</v>
      </c>
      <c r="P17" s="21"/>
      <c r="Q17" s="21"/>
      <c r="R17" s="21"/>
    </row>
    <row r="18" spans="1:18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179" t="s">
        <v>137</v>
      </c>
      <c r="L18" s="179" t="s">
        <v>137</v>
      </c>
      <c r="M18" s="179" t="s">
        <v>137</v>
      </c>
      <c r="N18" s="179" t="s">
        <v>137</v>
      </c>
      <c r="O18" s="23" t="e">
        <f t="shared" si="0"/>
        <v>#VALUE!</v>
      </c>
      <c r="P18" s="21"/>
      <c r="Q18" s="21"/>
      <c r="R18" s="21"/>
    </row>
    <row r="19" spans="1:18" s="17" customFormat="1" ht="11.1" customHeight="1">
      <c r="A19" s="190" t="s">
        <v>26</v>
      </c>
      <c r="B19" s="6" t="s">
        <v>11</v>
      </c>
      <c r="C19" s="140" t="s">
        <v>72</v>
      </c>
      <c r="D19" s="140" t="s">
        <v>73</v>
      </c>
      <c r="E19" s="140" t="s">
        <v>74</v>
      </c>
      <c r="F19" s="140" t="s">
        <v>75</v>
      </c>
      <c r="G19" s="140" t="s">
        <v>72</v>
      </c>
      <c r="H19" s="140" t="s">
        <v>73</v>
      </c>
      <c r="I19" s="140" t="s">
        <v>74</v>
      </c>
      <c r="J19" s="140" t="s">
        <v>75</v>
      </c>
      <c r="K19" s="140" t="s">
        <v>72</v>
      </c>
      <c r="L19" s="140" t="s">
        <v>73</v>
      </c>
      <c r="M19" s="140" t="s">
        <v>74</v>
      </c>
      <c r="N19" s="140" t="s">
        <v>75</v>
      </c>
      <c r="O19" s="23">
        <f t="shared" si="0"/>
        <v>10830</v>
      </c>
      <c r="P19" s="21"/>
      <c r="Q19" s="21"/>
      <c r="R19" s="21"/>
    </row>
    <row r="20" spans="1:18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179" t="s">
        <v>137</v>
      </c>
      <c r="L20" s="179" t="s">
        <v>137</v>
      </c>
      <c r="M20" s="179" t="s">
        <v>137</v>
      </c>
      <c r="N20" s="179" t="s">
        <v>137</v>
      </c>
      <c r="O20" s="23" t="e">
        <f t="shared" si="0"/>
        <v>#VALUE!</v>
      </c>
      <c r="P20" s="21"/>
      <c r="Q20" s="21"/>
      <c r="R20" s="21"/>
    </row>
    <row r="21" spans="1:18" s="17" customFormat="1" ht="11.1" customHeight="1">
      <c r="A21" s="190" t="s">
        <v>27</v>
      </c>
      <c r="B21" s="6" t="s">
        <v>11</v>
      </c>
      <c r="C21" s="90" t="s">
        <v>76</v>
      </c>
      <c r="D21" s="90" t="s">
        <v>77</v>
      </c>
      <c r="E21" s="90" t="s">
        <v>78</v>
      </c>
      <c r="F21" s="90" t="s">
        <v>79</v>
      </c>
      <c r="G21" s="90" t="s">
        <v>76</v>
      </c>
      <c r="H21" s="90" t="s">
        <v>77</v>
      </c>
      <c r="I21" s="90" t="s">
        <v>78</v>
      </c>
      <c r="J21" s="90" t="s">
        <v>79</v>
      </c>
      <c r="K21" s="90" t="s">
        <v>76</v>
      </c>
      <c r="L21" s="90" t="s">
        <v>77</v>
      </c>
      <c r="M21" s="90" t="s">
        <v>78</v>
      </c>
      <c r="N21" s="90" t="s">
        <v>79</v>
      </c>
      <c r="O21" s="23">
        <f t="shared" si="0"/>
        <v>9630</v>
      </c>
      <c r="P21" s="21"/>
      <c r="Q21" s="21"/>
      <c r="R21" s="21"/>
    </row>
    <row r="22" spans="1:18" s="17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179" t="s">
        <v>137</v>
      </c>
      <c r="L22" s="179" t="s">
        <v>137</v>
      </c>
      <c r="M22" s="179" t="s">
        <v>137</v>
      </c>
      <c r="N22" s="179" t="s">
        <v>137</v>
      </c>
      <c r="O22" s="23" t="e">
        <f t="shared" si="0"/>
        <v>#VALUE!</v>
      </c>
      <c r="P22" s="21"/>
      <c r="Q22" s="21"/>
      <c r="R22" s="21"/>
    </row>
    <row r="23" spans="1:18" s="17" customFormat="1" ht="11.1" customHeight="1">
      <c r="A23" s="190" t="s">
        <v>28</v>
      </c>
      <c r="B23" s="6" t="s">
        <v>11</v>
      </c>
      <c r="C23" s="90" t="s">
        <v>80</v>
      </c>
      <c r="D23" s="90" t="s">
        <v>81</v>
      </c>
      <c r="E23" s="90" t="s">
        <v>82</v>
      </c>
      <c r="F23" s="90" t="s">
        <v>83</v>
      </c>
      <c r="G23" s="90" t="s">
        <v>80</v>
      </c>
      <c r="H23" s="90" t="s">
        <v>81</v>
      </c>
      <c r="I23" s="90" t="s">
        <v>82</v>
      </c>
      <c r="J23" s="90" t="s">
        <v>83</v>
      </c>
      <c r="K23" s="90" t="s">
        <v>80</v>
      </c>
      <c r="L23" s="90" t="s">
        <v>81</v>
      </c>
      <c r="M23" s="90" t="s">
        <v>82</v>
      </c>
      <c r="N23" s="90" t="s">
        <v>83</v>
      </c>
      <c r="O23" s="23">
        <f t="shared" si="0"/>
        <v>8430</v>
      </c>
      <c r="P23" s="21"/>
      <c r="Q23" s="21"/>
      <c r="R23" s="21"/>
    </row>
    <row r="24" spans="1:18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179" t="s">
        <v>137</v>
      </c>
      <c r="L24" s="179" t="s">
        <v>137</v>
      </c>
      <c r="M24" s="179" t="s">
        <v>137</v>
      </c>
      <c r="N24" s="179" t="s">
        <v>137</v>
      </c>
      <c r="O24" s="23" t="e">
        <f t="shared" si="0"/>
        <v>#VALUE!</v>
      </c>
      <c r="P24" s="21"/>
      <c r="Q24" s="21"/>
      <c r="R24" s="21"/>
    </row>
    <row r="25" spans="1:18" s="17" customFormat="1" ht="11.1" customHeight="1">
      <c r="A25" s="190" t="s">
        <v>29</v>
      </c>
      <c r="B25" s="6" t="s">
        <v>11</v>
      </c>
      <c r="C25" s="90" t="s">
        <v>84</v>
      </c>
      <c r="D25" s="90" t="s">
        <v>85</v>
      </c>
      <c r="E25" s="90" t="s">
        <v>86</v>
      </c>
      <c r="F25" s="90" t="s">
        <v>87</v>
      </c>
      <c r="G25" s="90" t="s">
        <v>84</v>
      </c>
      <c r="H25" s="90" t="s">
        <v>85</v>
      </c>
      <c r="I25" s="90" t="s">
        <v>86</v>
      </c>
      <c r="J25" s="90" t="s">
        <v>87</v>
      </c>
      <c r="K25" s="90" t="s">
        <v>84</v>
      </c>
      <c r="L25" s="90" t="s">
        <v>85</v>
      </c>
      <c r="M25" s="90" t="s">
        <v>86</v>
      </c>
      <c r="N25" s="90" t="s">
        <v>87</v>
      </c>
      <c r="O25" s="23">
        <f t="shared" si="0"/>
        <v>7230</v>
      </c>
      <c r="P25" s="21"/>
      <c r="Q25" s="21"/>
      <c r="R25" s="21"/>
    </row>
    <row r="26" spans="1:18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179" t="s">
        <v>137</v>
      </c>
      <c r="L26" s="179" t="s">
        <v>137</v>
      </c>
      <c r="M26" s="179" t="s">
        <v>137</v>
      </c>
      <c r="N26" s="179" t="s">
        <v>137</v>
      </c>
      <c r="O26" s="23" t="e">
        <f t="shared" si="0"/>
        <v>#VALUE!</v>
      </c>
      <c r="P26" s="21"/>
      <c r="Q26" s="21"/>
      <c r="R26" s="21"/>
    </row>
    <row r="27" spans="1:18" s="17" customFormat="1" ht="11.1" customHeight="1">
      <c r="A27" s="190" t="s">
        <v>30</v>
      </c>
      <c r="B27" s="6" t="s">
        <v>11</v>
      </c>
      <c r="C27" s="90" t="s">
        <v>88</v>
      </c>
      <c r="D27" s="90" t="s">
        <v>89</v>
      </c>
      <c r="E27" s="90" t="s">
        <v>90</v>
      </c>
      <c r="F27" s="90" t="s">
        <v>91</v>
      </c>
      <c r="G27" s="90" t="s">
        <v>88</v>
      </c>
      <c r="H27" s="90" t="s">
        <v>89</v>
      </c>
      <c r="I27" s="90" t="s">
        <v>90</v>
      </c>
      <c r="J27" s="90" t="s">
        <v>91</v>
      </c>
      <c r="K27" s="90" t="s">
        <v>88</v>
      </c>
      <c r="L27" s="90" t="s">
        <v>89</v>
      </c>
      <c r="M27" s="90" t="s">
        <v>90</v>
      </c>
      <c r="N27" s="90" t="s">
        <v>91</v>
      </c>
      <c r="O27" s="23">
        <f t="shared" si="0"/>
        <v>6030</v>
      </c>
      <c r="P27" s="21"/>
      <c r="Q27" s="21"/>
      <c r="R27" s="21"/>
    </row>
    <row r="28" spans="1:18" s="17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179" t="s">
        <v>137</v>
      </c>
      <c r="L28" s="179" t="s">
        <v>137</v>
      </c>
      <c r="M28" s="179" t="s">
        <v>137</v>
      </c>
      <c r="N28" s="179" t="s">
        <v>137</v>
      </c>
      <c r="O28" s="23" t="e">
        <f t="shared" si="0"/>
        <v>#VALUE!</v>
      </c>
      <c r="P28" s="21"/>
      <c r="Q28" s="21"/>
      <c r="R28" s="21"/>
    </row>
    <row r="29" spans="1:18" s="17" customFormat="1" ht="11.1" customHeight="1">
      <c r="A29" s="190" t="s">
        <v>31</v>
      </c>
      <c r="B29" s="6" t="s">
        <v>11</v>
      </c>
      <c r="C29" s="90" t="s">
        <v>92</v>
      </c>
      <c r="D29" s="90" t="s">
        <v>93</v>
      </c>
      <c r="E29" s="90" t="s">
        <v>94</v>
      </c>
      <c r="F29" s="90" t="s">
        <v>95</v>
      </c>
      <c r="G29" s="109" t="s">
        <v>92</v>
      </c>
      <c r="H29" s="90" t="s">
        <v>93</v>
      </c>
      <c r="I29" s="90" t="s">
        <v>94</v>
      </c>
      <c r="J29" s="90" t="s">
        <v>95</v>
      </c>
      <c r="K29" s="109" t="s">
        <v>92</v>
      </c>
      <c r="L29" s="90" t="s">
        <v>93</v>
      </c>
      <c r="M29" s="90" t="s">
        <v>94</v>
      </c>
      <c r="N29" s="90" t="s">
        <v>95</v>
      </c>
      <c r="O29" s="23">
        <f t="shared" si="0"/>
        <v>4830</v>
      </c>
      <c r="P29" s="21"/>
      <c r="Q29" s="21"/>
      <c r="R29" s="21"/>
    </row>
    <row r="30" spans="1:18" s="17" customFormat="1" ht="11.1" customHeight="1">
      <c r="A30" s="190"/>
      <c r="B30" s="6" t="s">
        <v>16</v>
      </c>
      <c r="C30" s="181" t="s">
        <v>137</v>
      </c>
      <c r="D30" s="181" t="s">
        <v>137</v>
      </c>
      <c r="E30" s="181" t="s">
        <v>137</v>
      </c>
      <c r="F30" s="181" t="s">
        <v>137</v>
      </c>
      <c r="G30" s="126">
        <v>88.69</v>
      </c>
      <c r="H30" s="181" t="s">
        <v>137</v>
      </c>
      <c r="I30" s="181" t="s">
        <v>137</v>
      </c>
      <c r="J30" s="181" t="s">
        <v>137</v>
      </c>
      <c r="K30" s="126">
        <v>88.5</v>
      </c>
      <c r="L30" s="181" t="s">
        <v>137</v>
      </c>
      <c r="M30" s="181" t="s">
        <v>137</v>
      </c>
      <c r="N30" s="181" t="s">
        <v>137</v>
      </c>
      <c r="O30" s="23" t="e">
        <f t="shared" si="0"/>
        <v>#VALUE!</v>
      </c>
      <c r="P30" s="21"/>
      <c r="Q30" s="21"/>
      <c r="R30" s="21"/>
    </row>
    <row r="31" spans="1:18" s="17" customFormat="1" ht="11.1" customHeight="1">
      <c r="A31" s="190"/>
      <c r="B31" s="6" t="s">
        <v>17</v>
      </c>
      <c r="C31" s="182"/>
      <c r="D31" s="182"/>
      <c r="E31" s="182"/>
      <c r="F31" s="182"/>
      <c r="G31" s="111" t="s">
        <v>48</v>
      </c>
      <c r="H31" s="182"/>
      <c r="I31" s="182"/>
      <c r="J31" s="182"/>
      <c r="K31" s="111" t="s">
        <v>43</v>
      </c>
      <c r="L31" s="182"/>
      <c r="M31" s="182"/>
      <c r="N31" s="182"/>
      <c r="O31" s="23">
        <f t="shared" si="0"/>
        <v>136.44999999999999</v>
      </c>
      <c r="P31" s="21"/>
      <c r="Q31" s="21"/>
      <c r="R31" s="21"/>
    </row>
    <row r="32" spans="1:18" s="17" customFormat="1" ht="11.1" customHeight="1">
      <c r="A32" s="190"/>
      <c r="B32" s="6" t="s">
        <v>18</v>
      </c>
      <c r="C32" s="182"/>
      <c r="D32" s="182"/>
      <c r="E32" s="182"/>
      <c r="F32" s="182"/>
      <c r="G32" s="111">
        <v>29827.37</v>
      </c>
      <c r="H32" s="182"/>
      <c r="I32" s="182"/>
      <c r="J32" s="182"/>
      <c r="K32" s="111">
        <v>29828.98</v>
      </c>
      <c r="L32" s="182"/>
      <c r="M32" s="182"/>
      <c r="N32" s="182"/>
      <c r="O32" s="23"/>
      <c r="P32" s="21"/>
      <c r="Q32" s="21"/>
      <c r="R32" s="21"/>
    </row>
    <row r="33" spans="1:18" s="18" customFormat="1" ht="11.1" customHeight="1">
      <c r="A33" s="190"/>
      <c r="B33" s="19" t="s">
        <v>19</v>
      </c>
      <c r="C33" s="182"/>
      <c r="D33" s="182"/>
      <c r="E33" s="182"/>
      <c r="F33" s="182"/>
      <c r="G33" s="107">
        <v>22970</v>
      </c>
      <c r="H33" s="182"/>
      <c r="I33" s="182"/>
      <c r="J33" s="182"/>
      <c r="K33" s="107">
        <v>22970</v>
      </c>
      <c r="L33" s="182"/>
      <c r="M33" s="182"/>
      <c r="N33" s="182"/>
      <c r="O33" s="24">
        <f>N33+M33+L33+K33+J33+I33+H33+G33+F33+E33+D33+C33</f>
        <v>45940</v>
      </c>
      <c r="P33" s="24"/>
      <c r="Q33" s="24"/>
      <c r="R33" s="24"/>
    </row>
    <row r="34" spans="1:18" s="139" customFormat="1" ht="11.1" customHeight="1">
      <c r="A34" s="190"/>
      <c r="B34" s="6" t="s">
        <v>20</v>
      </c>
      <c r="C34" s="183"/>
      <c r="D34" s="183"/>
      <c r="E34" s="183"/>
      <c r="F34" s="183"/>
      <c r="G34" s="107">
        <v>2037209</v>
      </c>
      <c r="H34" s="183"/>
      <c r="I34" s="183"/>
      <c r="J34" s="183"/>
      <c r="K34" s="107">
        <v>2032845</v>
      </c>
      <c r="L34" s="183"/>
      <c r="M34" s="183"/>
      <c r="N34" s="183"/>
      <c r="O34" s="23">
        <f>N34+M34+L34+K34+J34+I34+H34+G34+F34+E34+D34+C34</f>
        <v>4070054</v>
      </c>
      <c r="P34" s="138"/>
      <c r="Q34" s="138"/>
      <c r="R34" s="138"/>
    </row>
    <row r="35" spans="1:18" s="17" customFormat="1" ht="11.1" customHeight="1">
      <c r="A35" s="190" t="s">
        <v>32</v>
      </c>
      <c r="B35" s="6" t="s">
        <v>11</v>
      </c>
      <c r="C35" s="90" t="s">
        <v>96</v>
      </c>
      <c r="D35" s="90" t="s">
        <v>97</v>
      </c>
      <c r="E35" s="90" t="s">
        <v>98</v>
      </c>
      <c r="F35" s="109" t="s">
        <v>99</v>
      </c>
      <c r="G35" s="109">
        <v>304</v>
      </c>
      <c r="H35" s="90" t="s">
        <v>97</v>
      </c>
      <c r="I35" s="90" t="s">
        <v>98</v>
      </c>
      <c r="J35" s="109" t="s">
        <v>99</v>
      </c>
      <c r="K35" s="109" t="s">
        <v>96</v>
      </c>
      <c r="L35" s="90" t="s">
        <v>97</v>
      </c>
      <c r="M35" s="90" t="s">
        <v>98</v>
      </c>
      <c r="N35" s="90" t="s">
        <v>99</v>
      </c>
      <c r="O35" s="23">
        <f>N35+M35+L35+K35+J35+I35+H35+G35+F35+E35+D35+C35</f>
        <v>3630</v>
      </c>
      <c r="P35" s="21"/>
      <c r="Q35" s="21"/>
      <c r="R35" s="21"/>
    </row>
    <row r="36" spans="1:18" s="17" customFormat="1" ht="11.1" customHeight="1">
      <c r="A36" s="190"/>
      <c r="B36" s="6" t="s">
        <v>16</v>
      </c>
      <c r="C36" s="181" t="s">
        <v>137</v>
      </c>
      <c r="D36" s="181" t="s">
        <v>137</v>
      </c>
      <c r="E36" s="181" t="s">
        <v>137</v>
      </c>
      <c r="F36" s="126">
        <v>88.69</v>
      </c>
      <c r="G36" s="126">
        <v>88.69</v>
      </c>
      <c r="H36" s="181" t="s">
        <v>137</v>
      </c>
      <c r="I36" s="181" t="s">
        <v>137</v>
      </c>
      <c r="J36" s="126">
        <v>88.5</v>
      </c>
      <c r="K36" s="126">
        <v>88.5</v>
      </c>
      <c r="L36" s="181" t="s">
        <v>137</v>
      </c>
      <c r="M36" s="181" t="s">
        <v>137</v>
      </c>
      <c r="N36" s="181" t="s">
        <v>137</v>
      </c>
      <c r="O36" s="23" t="e">
        <f>N36+M36+L36+K36+J36+I36+H36+G36+F36+E36+D36+C36</f>
        <v>#VALUE!</v>
      </c>
      <c r="P36" s="21"/>
      <c r="Q36" s="21"/>
      <c r="R36" s="21"/>
    </row>
    <row r="37" spans="1:18" s="17" customFormat="1" ht="11.1" customHeight="1">
      <c r="A37" s="190"/>
      <c r="B37" s="6" t="s">
        <v>17</v>
      </c>
      <c r="C37" s="182"/>
      <c r="D37" s="182"/>
      <c r="E37" s="182"/>
      <c r="F37" s="111" t="s">
        <v>48</v>
      </c>
      <c r="G37" s="111" t="s">
        <v>48</v>
      </c>
      <c r="H37" s="182"/>
      <c r="I37" s="182"/>
      <c r="J37" s="111" t="s">
        <v>43</v>
      </c>
      <c r="K37" s="111" t="s">
        <v>43</v>
      </c>
      <c r="L37" s="182"/>
      <c r="M37" s="182"/>
      <c r="N37" s="182"/>
      <c r="O37" s="23">
        <f>N37+M37+L37+K37+J37+I37+H37+G37+F37+E37+D37+C37</f>
        <v>272.90000000000003</v>
      </c>
      <c r="P37" s="21"/>
      <c r="Q37" s="21"/>
      <c r="R37" s="21"/>
    </row>
    <row r="38" spans="1:18" s="17" customFormat="1" ht="11.1" customHeight="1">
      <c r="A38" s="190"/>
      <c r="B38" s="6" t="s">
        <v>18</v>
      </c>
      <c r="C38" s="182"/>
      <c r="D38" s="182"/>
      <c r="E38" s="182"/>
      <c r="F38" s="111">
        <v>29814.38</v>
      </c>
      <c r="G38" s="111">
        <v>29814.38</v>
      </c>
      <c r="H38" s="182"/>
      <c r="I38" s="182"/>
      <c r="J38" s="111">
        <v>29815.99</v>
      </c>
      <c r="K38" s="111">
        <v>29815.99</v>
      </c>
      <c r="L38" s="182"/>
      <c r="M38" s="182"/>
      <c r="N38" s="182"/>
      <c r="O38" s="23"/>
      <c r="P38" s="21"/>
      <c r="Q38" s="21"/>
      <c r="R38" s="21"/>
    </row>
    <row r="39" spans="1:18" s="18" customFormat="1" ht="11.1" customHeight="1">
      <c r="A39" s="190"/>
      <c r="B39" s="19" t="s">
        <v>19</v>
      </c>
      <c r="C39" s="182"/>
      <c r="D39" s="182"/>
      <c r="E39" s="182"/>
      <c r="F39" s="107">
        <v>22960</v>
      </c>
      <c r="G39" s="107">
        <v>22960</v>
      </c>
      <c r="H39" s="182"/>
      <c r="I39" s="182"/>
      <c r="J39" s="107">
        <v>22960</v>
      </c>
      <c r="K39" s="107">
        <v>22960</v>
      </c>
      <c r="L39" s="182"/>
      <c r="M39" s="182"/>
      <c r="N39" s="182"/>
      <c r="O39" s="24">
        <f>N39+M39+L39+K39+J39+I39+H39+G39+F39+E39+D39+C39</f>
        <v>91840</v>
      </c>
      <c r="P39" s="24"/>
      <c r="Q39" s="24"/>
      <c r="R39" s="24"/>
    </row>
    <row r="40" spans="1:18" s="139" customFormat="1" ht="11.1" customHeight="1">
      <c r="A40" s="190"/>
      <c r="B40" s="6" t="s">
        <v>20</v>
      </c>
      <c r="C40" s="183"/>
      <c r="D40" s="183"/>
      <c r="E40" s="183"/>
      <c r="F40" s="107">
        <v>2036322</v>
      </c>
      <c r="G40" s="107">
        <v>2036322</v>
      </c>
      <c r="H40" s="183"/>
      <c r="I40" s="183"/>
      <c r="J40" s="107">
        <v>2031960</v>
      </c>
      <c r="K40" s="107">
        <v>2031960</v>
      </c>
      <c r="L40" s="183"/>
      <c r="M40" s="183"/>
      <c r="N40" s="183"/>
      <c r="O40" s="23">
        <f>N40+M40+L40+K40+J40+I40+H40+G40+F40+E40+D40+C40</f>
        <v>8136564</v>
      </c>
      <c r="P40" s="138"/>
      <c r="Q40" s="138"/>
      <c r="R40" s="138"/>
    </row>
    <row r="41" spans="1:18" s="17" customFormat="1" ht="11.1" customHeight="1">
      <c r="A41" s="190" t="s">
        <v>33</v>
      </c>
      <c r="B41" s="6" t="s">
        <v>11</v>
      </c>
      <c r="C41" s="90" t="s">
        <v>100</v>
      </c>
      <c r="D41" s="90" t="s">
        <v>101</v>
      </c>
      <c r="E41" s="90" t="s">
        <v>34</v>
      </c>
      <c r="F41" s="109" t="s">
        <v>102</v>
      </c>
      <c r="G41" s="109" t="s">
        <v>100</v>
      </c>
      <c r="H41" s="90" t="s">
        <v>101</v>
      </c>
      <c r="I41" s="90" t="s">
        <v>34</v>
      </c>
      <c r="J41" s="109" t="s">
        <v>102</v>
      </c>
      <c r="K41" s="109" t="s">
        <v>100</v>
      </c>
      <c r="L41" s="109" t="s">
        <v>101</v>
      </c>
      <c r="M41" s="109" t="s">
        <v>34</v>
      </c>
      <c r="N41" s="109" t="s">
        <v>102</v>
      </c>
      <c r="O41" s="23">
        <f>N41+M41+L41+K41+J41+I41+H41+G41+F41+E41+D41+C41</f>
        <v>2430</v>
      </c>
      <c r="P41" s="21"/>
      <c r="Q41" s="21"/>
      <c r="R41" s="21"/>
    </row>
    <row r="42" spans="1:18" s="17" customFormat="1" ht="11.1" customHeight="1">
      <c r="A42" s="190"/>
      <c r="B42" s="6" t="s">
        <v>16</v>
      </c>
      <c r="C42" s="181" t="s">
        <v>137</v>
      </c>
      <c r="D42" s="181" t="s">
        <v>137</v>
      </c>
      <c r="E42" s="181" t="s">
        <v>137</v>
      </c>
      <c r="F42" s="126">
        <v>88.69</v>
      </c>
      <c r="G42" s="126">
        <v>88.69</v>
      </c>
      <c r="H42" s="181" t="s">
        <v>137</v>
      </c>
      <c r="I42" s="181" t="s">
        <v>137</v>
      </c>
      <c r="J42" s="126">
        <v>88.5</v>
      </c>
      <c r="K42" s="126">
        <v>88.5</v>
      </c>
      <c r="L42" s="126">
        <v>86.2</v>
      </c>
      <c r="M42" s="126">
        <v>86.2</v>
      </c>
      <c r="N42" s="126">
        <v>89.34</v>
      </c>
      <c r="O42" s="23" t="e">
        <f>N42+M42+L42+K42+J42+I42+H42+G42+F42+E42+D42+C42</f>
        <v>#VALUE!</v>
      </c>
      <c r="P42" s="21"/>
      <c r="Q42" s="21"/>
      <c r="R42" s="21"/>
    </row>
    <row r="43" spans="1:18" s="17" customFormat="1" ht="11.1" customHeight="1">
      <c r="A43" s="190"/>
      <c r="B43" s="6" t="s">
        <v>17</v>
      </c>
      <c r="C43" s="182"/>
      <c r="D43" s="182"/>
      <c r="E43" s="182"/>
      <c r="F43" s="111" t="s">
        <v>48</v>
      </c>
      <c r="G43" s="111" t="s">
        <v>48</v>
      </c>
      <c r="H43" s="182"/>
      <c r="I43" s="182"/>
      <c r="J43" s="111" t="s">
        <v>43</v>
      </c>
      <c r="K43" s="111" t="s">
        <v>43</v>
      </c>
      <c r="L43" s="111" t="s">
        <v>118</v>
      </c>
      <c r="M43" s="111" t="s">
        <v>118</v>
      </c>
      <c r="N43" s="111" t="s">
        <v>42</v>
      </c>
      <c r="O43" s="23">
        <f>N43+M43+L43+K43+J43+I43+H43+G43+F43+E43+D43+C43</f>
        <v>474.46000000000004</v>
      </c>
      <c r="P43" s="21"/>
      <c r="Q43" s="21"/>
      <c r="R43" s="21"/>
    </row>
    <row r="44" spans="1:18" s="17" customFormat="1" ht="11.1" customHeight="1">
      <c r="A44" s="190"/>
      <c r="B44" s="6" t="s">
        <v>18</v>
      </c>
      <c r="C44" s="182"/>
      <c r="D44" s="182"/>
      <c r="E44" s="182"/>
      <c r="F44" s="111">
        <v>29801.4</v>
      </c>
      <c r="G44" s="111">
        <v>29801.4</v>
      </c>
      <c r="H44" s="182"/>
      <c r="I44" s="182"/>
      <c r="J44" s="111">
        <v>29803.01</v>
      </c>
      <c r="K44" s="111">
        <v>29803.01</v>
      </c>
      <c r="L44" s="111">
        <v>29802.5</v>
      </c>
      <c r="M44" s="111">
        <v>29802.5</v>
      </c>
      <c r="N44" s="111">
        <v>29801.64</v>
      </c>
      <c r="O44" s="23"/>
      <c r="P44" s="21"/>
      <c r="Q44" s="21"/>
      <c r="R44" s="21"/>
    </row>
    <row r="45" spans="1:18" s="18" customFormat="1" ht="11.1" customHeight="1">
      <c r="A45" s="190"/>
      <c r="B45" s="19" t="s">
        <v>19</v>
      </c>
      <c r="C45" s="182"/>
      <c r="D45" s="182"/>
      <c r="E45" s="182"/>
      <c r="F45" s="107">
        <v>22950</v>
      </c>
      <c r="G45" s="107">
        <v>22950</v>
      </c>
      <c r="H45" s="182"/>
      <c r="I45" s="182"/>
      <c r="J45" s="107">
        <v>22950</v>
      </c>
      <c r="K45" s="107">
        <v>22950</v>
      </c>
      <c r="L45" s="107">
        <v>22950</v>
      </c>
      <c r="M45" s="107">
        <v>22950</v>
      </c>
      <c r="N45" s="107">
        <v>22950</v>
      </c>
      <c r="O45" s="24">
        <f>N45+M45+L45+K45+J45+I45+H45+G45+F45+E45+D45+C45</f>
        <v>160650</v>
      </c>
      <c r="P45" s="24"/>
      <c r="Q45" s="24"/>
      <c r="R45" s="24"/>
    </row>
    <row r="46" spans="1:18" s="139" customFormat="1" ht="11.1" customHeight="1">
      <c r="A46" s="190"/>
      <c r="B46" s="6" t="s">
        <v>20</v>
      </c>
      <c r="C46" s="183"/>
      <c r="D46" s="183"/>
      <c r="E46" s="183"/>
      <c r="F46" s="107">
        <v>2035436</v>
      </c>
      <c r="G46" s="107">
        <v>2035436</v>
      </c>
      <c r="H46" s="183"/>
      <c r="I46" s="183"/>
      <c r="J46" s="107">
        <v>2031075</v>
      </c>
      <c r="K46" s="107">
        <v>2031075</v>
      </c>
      <c r="L46" s="107">
        <v>1978290</v>
      </c>
      <c r="M46" s="107">
        <v>1978290</v>
      </c>
      <c r="N46" s="107">
        <v>2050353</v>
      </c>
      <c r="O46" s="23">
        <f>N46+M46+L46+K46+J46+I46+H46+G46+F46+E46+D46+C46</f>
        <v>14139955</v>
      </c>
      <c r="P46" s="138"/>
      <c r="Q46" s="138"/>
      <c r="R46" s="138"/>
    </row>
    <row r="47" spans="1:18" s="17" customFormat="1" ht="11.1" customHeight="1">
      <c r="A47" s="190" t="s">
        <v>35</v>
      </c>
      <c r="B47" s="6" t="s">
        <v>11</v>
      </c>
      <c r="C47" s="140" t="s">
        <v>103</v>
      </c>
      <c r="D47" s="158" t="s">
        <v>104</v>
      </c>
      <c r="E47" s="158" t="s">
        <v>105</v>
      </c>
      <c r="F47" s="158" t="s">
        <v>106</v>
      </c>
      <c r="G47" s="158" t="s">
        <v>103</v>
      </c>
      <c r="H47" s="158" t="s">
        <v>104</v>
      </c>
      <c r="I47" s="158" t="s">
        <v>105</v>
      </c>
      <c r="J47" s="158" t="s">
        <v>106</v>
      </c>
      <c r="K47" s="158" t="s">
        <v>103</v>
      </c>
      <c r="L47" s="158" t="s">
        <v>104</v>
      </c>
      <c r="M47" s="158" t="s">
        <v>105</v>
      </c>
      <c r="N47" s="158" t="s">
        <v>106</v>
      </c>
      <c r="O47" s="23">
        <f>N47+M47+L47+K47+J47+I47+H47+G47+F47+E47+D47+C47</f>
        <v>1230</v>
      </c>
      <c r="P47" s="21"/>
      <c r="Q47" s="21"/>
      <c r="R47" s="21"/>
    </row>
    <row r="48" spans="1:18" s="17" customFormat="1" ht="11.1" customHeight="1">
      <c r="A48" s="190"/>
      <c r="B48" s="6" t="s">
        <v>16</v>
      </c>
      <c r="C48" s="181" t="s">
        <v>137</v>
      </c>
      <c r="D48" s="126">
        <v>86.2</v>
      </c>
      <c r="E48" s="126">
        <v>86.2</v>
      </c>
      <c r="F48" s="126">
        <v>88.69</v>
      </c>
      <c r="G48" s="126">
        <v>88.69</v>
      </c>
      <c r="H48" s="126">
        <v>86.2</v>
      </c>
      <c r="I48" s="126">
        <v>86.2</v>
      </c>
      <c r="J48" s="126">
        <v>88.5</v>
      </c>
      <c r="K48" s="126">
        <v>88.5</v>
      </c>
      <c r="L48" s="126">
        <v>86.2</v>
      </c>
      <c r="M48" s="126">
        <v>86.2</v>
      </c>
      <c r="N48" s="126">
        <v>89.34</v>
      </c>
      <c r="O48" s="23" t="e">
        <f>N48+M48+L48+K48+J48+I48+H48+G48+F48+E48+D48+C48</f>
        <v>#VALUE!</v>
      </c>
      <c r="P48" s="21"/>
      <c r="Q48" s="21"/>
      <c r="R48" s="21"/>
    </row>
    <row r="49" spans="1:18" s="17" customFormat="1" ht="11.1" customHeight="1">
      <c r="A49" s="190"/>
      <c r="B49" s="6" t="s">
        <v>17</v>
      </c>
      <c r="C49" s="182"/>
      <c r="D49" s="111" t="s">
        <v>118</v>
      </c>
      <c r="E49" s="111" t="s">
        <v>118</v>
      </c>
      <c r="F49" s="111" t="s">
        <v>48</v>
      </c>
      <c r="G49" s="111" t="s">
        <v>48</v>
      </c>
      <c r="H49" s="111" t="s">
        <v>118</v>
      </c>
      <c r="I49" s="126" t="s">
        <v>118</v>
      </c>
      <c r="J49" s="111" t="s">
        <v>43</v>
      </c>
      <c r="K49" s="111" t="s">
        <v>43</v>
      </c>
      <c r="L49" s="111" t="s">
        <v>118</v>
      </c>
      <c r="M49" s="111" t="s">
        <v>118</v>
      </c>
      <c r="N49" s="111" t="s">
        <v>42</v>
      </c>
      <c r="O49" s="23">
        <f>N49+M49+L49+K49+J49+I49+H49+G49+F49+E49+D49+C49</f>
        <v>739.9799999999999</v>
      </c>
      <c r="P49" s="21"/>
      <c r="Q49" s="21"/>
      <c r="R49" s="21"/>
    </row>
    <row r="50" spans="1:18" s="17" customFormat="1" ht="11.1" customHeight="1">
      <c r="A50" s="190"/>
      <c r="B50" s="6" t="s">
        <v>18</v>
      </c>
      <c r="C50" s="182"/>
      <c r="D50" s="111">
        <v>29714.19</v>
      </c>
      <c r="E50" s="111">
        <v>29714.19</v>
      </c>
      <c r="F50" s="111">
        <v>29713.1</v>
      </c>
      <c r="G50" s="111">
        <v>29713.1</v>
      </c>
      <c r="H50" s="111">
        <v>29714.19</v>
      </c>
      <c r="I50" s="111">
        <v>29714.19</v>
      </c>
      <c r="J50" s="111">
        <v>29714.7</v>
      </c>
      <c r="K50" s="111">
        <v>29714.7</v>
      </c>
      <c r="L50" s="111">
        <v>29714.19</v>
      </c>
      <c r="M50" s="111">
        <v>29714.19</v>
      </c>
      <c r="N50" s="111">
        <v>29713.34</v>
      </c>
      <c r="O50" s="23"/>
      <c r="P50" s="21"/>
      <c r="Q50" s="21"/>
      <c r="R50" s="21"/>
    </row>
    <row r="51" spans="1:18" s="18" customFormat="1" ht="11.1" customHeight="1">
      <c r="A51" s="190"/>
      <c r="B51" s="19" t="s">
        <v>19</v>
      </c>
      <c r="C51" s="182"/>
      <c r="D51" s="107">
        <v>22882</v>
      </c>
      <c r="E51" s="107">
        <v>22882</v>
      </c>
      <c r="F51" s="107">
        <v>22882</v>
      </c>
      <c r="G51" s="107">
        <v>22882</v>
      </c>
      <c r="H51" s="107">
        <v>22882</v>
      </c>
      <c r="I51" s="107">
        <v>22882</v>
      </c>
      <c r="J51" s="107">
        <v>22882</v>
      </c>
      <c r="K51" s="107">
        <v>22882</v>
      </c>
      <c r="L51" s="107">
        <v>22882</v>
      </c>
      <c r="M51" s="107">
        <v>22882</v>
      </c>
      <c r="N51" s="107">
        <v>22882</v>
      </c>
      <c r="O51" s="24">
        <f>N51+M51+L51+K51+J51+I51+H51+G51+F51+E51+D51+C51</f>
        <v>251702</v>
      </c>
      <c r="P51" s="24"/>
      <c r="Q51" s="24"/>
      <c r="R51" s="24"/>
    </row>
    <row r="52" spans="1:18" s="139" customFormat="1" ht="11.1" customHeight="1">
      <c r="A52" s="190"/>
      <c r="B52" s="6" t="s">
        <v>20</v>
      </c>
      <c r="C52" s="183"/>
      <c r="D52" s="107">
        <v>1972428</v>
      </c>
      <c r="E52" s="107">
        <v>1972428</v>
      </c>
      <c r="F52" s="107">
        <v>2029405</v>
      </c>
      <c r="G52" s="107">
        <v>2029405</v>
      </c>
      <c r="H52" s="107">
        <v>1972428</v>
      </c>
      <c r="I52" s="107">
        <v>1972428</v>
      </c>
      <c r="J52" s="107">
        <v>2025057</v>
      </c>
      <c r="K52" s="107">
        <v>2025057</v>
      </c>
      <c r="L52" s="107">
        <v>1972428</v>
      </c>
      <c r="M52" s="107">
        <v>1972428</v>
      </c>
      <c r="N52" s="107">
        <v>2044278</v>
      </c>
      <c r="O52" s="23">
        <f>N52+M52+L52+K52+J52+I52+H52+G52+F52+E52+D52+C52</f>
        <v>21987770</v>
      </c>
      <c r="P52" s="138"/>
      <c r="Q52" s="138"/>
      <c r="R52" s="138"/>
    </row>
    <row r="53" spans="1:18" s="2" customFormat="1" ht="17.100000000000001" customHeight="1"/>
    <row r="54" spans="1:18" s="2" customFormat="1" ht="17.100000000000001" customHeight="1">
      <c r="C54" s="120"/>
      <c r="D54" s="137" t="s">
        <v>114</v>
      </c>
      <c r="E54" s="119"/>
      <c r="F54" s="137" t="s">
        <v>135</v>
      </c>
      <c r="G54" s="176"/>
      <c r="H54" s="136"/>
    </row>
    <row r="55" spans="1:18" ht="30" customHeight="1">
      <c r="B55" s="2"/>
      <c r="C55" s="2"/>
      <c r="D55" s="2"/>
      <c r="E55" s="2"/>
      <c r="O55" s="41"/>
      <c r="P55" s="41"/>
      <c r="Q55" s="41"/>
      <c r="R55" s="41"/>
    </row>
  </sheetData>
  <mergeCells count="50">
    <mergeCell ref="A11:A12"/>
    <mergeCell ref="A1:N1"/>
    <mergeCell ref="C2:F2"/>
    <mergeCell ref="G2:J2"/>
    <mergeCell ref="K2:N2"/>
    <mergeCell ref="A3:A10"/>
    <mergeCell ref="C6:C10"/>
    <mergeCell ref="D6:D10"/>
    <mergeCell ref="E6:E10"/>
    <mergeCell ref="H6:H10"/>
    <mergeCell ref="I6:I10"/>
    <mergeCell ref="L6:L10"/>
    <mergeCell ref="M6:M10"/>
    <mergeCell ref="N6:N10"/>
    <mergeCell ref="A47:A52"/>
    <mergeCell ref="A13:A14"/>
    <mergeCell ref="A15:A16"/>
    <mergeCell ref="A17:A18"/>
    <mergeCell ref="A19:A20"/>
    <mergeCell ref="A21:A22"/>
    <mergeCell ref="A23:A24"/>
    <mergeCell ref="A25:A26"/>
    <mergeCell ref="A27:A28"/>
    <mergeCell ref="A29:A34"/>
    <mergeCell ref="A35:A40"/>
    <mergeCell ref="A41:A46"/>
    <mergeCell ref="C30:C34"/>
    <mergeCell ref="D30:D34"/>
    <mergeCell ref="E30:E34"/>
    <mergeCell ref="F30:F34"/>
    <mergeCell ref="H30:H34"/>
    <mergeCell ref="I30:I34"/>
    <mergeCell ref="J30:J34"/>
    <mergeCell ref="L30:L34"/>
    <mergeCell ref="M30:M34"/>
    <mergeCell ref="N30:N34"/>
    <mergeCell ref="L36:L40"/>
    <mergeCell ref="M36:M40"/>
    <mergeCell ref="N36:N40"/>
    <mergeCell ref="H36:H40"/>
    <mergeCell ref="I36:I40"/>
    <mergeCell ref="C48:C52"/>
    <mergeCell ref="H42:H46"/>
    <mergeCell ref="I42:I46"/>
    <mergeCell ref="C36:C40"/>
    <mergeCell ref="D36:D40"/>
    <mergeCell ref="E36:E40"/>
    <mergeCell ref="C42:C46"/>
    <mergeCell ref="D42:D46"/>
    <mergeCell ref="E42:E46"/>
  </mergeCells>
  <phoneticPr fontId="2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4096-9544-470A-9FB6-747E7602BC75}">
  <dimension ref="A1:R53"/>
  <sheetViews>
    <sheetView workbookViewId="0">
      <selection activeCell="C51" sqref="C51"/>
    </sheetView>
  </sheetViews>
  <sheetFormatPr defaultColWidth="10.25" defaultRowHeight="11.25"/>
  <cols>
    <col min="1" max="14" width="9.625" style="41" customWidth="1"/>
    <col min="15" max="15" width="19.875" style="2" hidden="1" customWidth="1"/>
    <col min="16" max="18" width="10.25" style="2"/>
    <col min="19" max="16384" width="10.25" style="41"/>
  </cols>
  <sheetData>
    <row r="1" spans="1:18" ht="19.5" customHeight="1">
      <c r="A1" s="184" t="s">
        <v>130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18" s="26" customFormat="1" ht="11.1" customHeight="1">
      <c r="A2" s="29" t="s">
        <v>7</v>
      </c>
      <c r="B2" s="135" t="s">
        <v>8</v>
      </c>
      <c r="C2" s="187" t="s">
        <v>4</v>
      </c>
      <c r="D2" s="188"/>
      <c r="E2" s="188"/>
      <c r="F2" s="189"/>
      <c r="G2" s="187" t="s">
        <v>2</v>
      </c>
      <c r="H2" s="188"/>
      <c r="I2" s="188"/>
      <c r="J2" s="189"/>
      <c r="K2" s="187" t="s">
        <v>1</v>
      </c>
      <c r="L2" s="188"/>
      <c r="M2" s="188"/>
      <c r="N2" s="189"/>
      <c r="O2" s="26" t="s">
        <v>9</v>
      </c>
      <c r="Q2" s="31"/>
      <c r="R2" s="31"/>
    </row>
    <row r="3" spans="1:18" s="17" customFormat="1" ht="11.1" customHeight="1">
      <c r="A3" s="205" t="s">
        <v>21</v>
      </c>
      <c r="B3" s="6" t="s">
        <v>11</v>
      </c>
      <c r="C3" s="140" t="s">
        <v>126</v>
      </c>
      <c r="D3" s="140" t="s">
        <v>127</v>
      </c>
      <c r="E3" s="140" t="s">
        <v>128</v>
      </c>
      <c r="F3" s="140" t="s">
        <v>129</v>
      </c>
      <c r="G3" s="140" t="s">
        <v>126</v>
      </c>
      <c r="H3" s="157" t="s">
        <v>127</v>
      </c>
      <c r="I3" s="157" t="s">
        <v>128</v>
      </c>
      <c r="J3" s="157" t="s">
        <v>129</v>
      </c>
      <c r="K3" s="140" t="s">
        <v>126</v>
      </c>
      <c r="L3" s="140" t="s">
        <v>127</v>
      </c>
      <c r="M3" s="140" t="s">
        <v>128</v>
      </c>
      <c r="N3" s="140" t="s">
        <v>129</v>
      </c>
      <c r="O3" s="21"/>
      <c r="Q3" s="21"/>
      <c r="R3" s="21"/>
    </row>
    <row r="4" spans="1:18" s="17" customFormat="1" ht="11.1" customHeight="1">
      <c r="A4" s="206"/>
      <c r="B4" s="6" t="s">
        <v>12</v>
      </c>
      <c r="C4" s="157" t="s">
        <v>50</v>
      </c>
      <c r="D4" s="157" t="s">
        <v>14</v>
      </c>
      <c r="E4" s="157" t="s">
        <v>14</v>
      </c>
      <c r="F4" s="157" t="s">
        <v>13</v>
      </c>
      <c r="G4" s="157" t="s">
        <v>13</v>
      </c>
      <c r="H4" s="157" t="s">
        <v>14</v>
      </c>
      <c r="I4" s="157" t="s">
        <v>14</v>
      </c>
      <c r="J4" s="157" t="s">
        <v>13</v>
      </c>
      <c r="K4" s="157" t="s">
        <v>13</v>
      </c>
      <c r="L4" s="157" t="s">
        <v>14</v>
      </c>
      <c r="M4" s="157" t="s">
        <v>14</v>
      </c>
      <c r="N4" s="157" t="s">
        <v>50</v>
      </c>
      <c r="O4" s="21"/>
      <c r="P4" s="21"/>
      <c r="Q4" s="21"/>
      <c r="R4" s="21"/>
    </row>
    <row r="5" spans="1:18" s="17" customFormat="1" ht="11.1" customHeight="1">
      <c r="A5" s="206"/>
      <c r="B5" s="6" t="s">
        <v>15</v>
      </c>
      <c r="C5" s="151" t="s">
        <v>3</v>
      </c>
      <c r="D5" s="151" t="s">
        <v>0</v>
      </c>
      <c r="E5" s="151" t="s">
        <v>0</v>
      </c>
      <c r="F5" s="151" t="s">
        <v>0</v>
      </c>
      <c r="G5" s="157" t="s">
        <v>0</v>
      </c>
      <c r="H5" s="157" t="s">
        <v>0</v>
      </c>
      <c r="I5" s="157" t="s">
        <v>0</v>
      </c>
      <c r="J5" s="157" t="s">
        <v>0</v>
      </c>
      <c r="K5" s="151" t="s">
        <v>0</v>
      </c>
      <c r="L5" s="151" t="s">
        <v>0</v>
      </c>
      <c r="M5" s="151" t="s">
        <v>0</v>
      </c>
      <c r="N5" s="151" t="s">
        <v>3</v>
      </c>
      <c r="O5" s="21"/>
      <c r="P5" s="21"/>
      <c r="Q5" s="21"/>
      <c r="R5" s="21"/>
    </row>
    <row r="6" spans="1:18" s="17" customFormat="1" ht="11.1" customHeight="1">
      <c r="A6" s="206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179" t="s">
        <v>137</v>
      </c>
      <c r="L6" s="179" t="s">
        <v>137</v>
      </c>
      <c r="M6" s="179" t="s">
        <v>137</v>
      </c>
      <c r="N6" s="179" t="s">
        <v>137</v>
      </c>
      <c r="O6" s="23" t="e">
        <f t="shared" ref="O6:O35" si="0">N6+M6+L6+K6+J6+I6+H6+G6+F6+E6+D6+C6</f>
        <v>#VALUE!</v>
      </c>
      <c r="P6" s="21"/>
      <c r="Q6" s="21"/>
      <c r="R6" s="21"/>
    </row>
    <row r="7" spans="1:18" s="17" customFormat="1" ht="11.1" customHeight="1">
      <c r="A7" s="205" t="s">
        <v>22</v>
      </c>
      <c r="B7" s="6" t="s">
        <v>11</v>
      </c>
      <c r="C7" s="140" t="s">
        <v>56</v>
      </c>
      <c r="D7" s="140" t="s">
        <v>57</v>
      </c>
      <c r="E7" s="140" t="s">
        <v>58</v>
      </c>
      <c r="F7" s="140" t="s">
        <v>59</v>
      </c>
      <c r="G7" s="157" t="s">
        <v>56</v>
      </c>
      <c r="H7" s="157" t="s">
        <v>57</v>
      </c>
      <c r="I7" s="157" t="s">
        <v>58</v>
      </c>
      <c r="J7" s="157" t="s">
        <v>59</v>
      </c>
      <c r="K7" s="140" t="s">
        <v>56</v>
      </c>
      <c r="L7" s="140" t="s">
        <v>57</v>
      </c>
      <c r="M7" s="140" t="s">
        <v>58</v>
      </c>
      <c r="N7" s="140" t="s">
        <v>59</v>
      </c>
      <c r="O7" s="23">
        <f t="shared" si="0"/>
        <v>15630</v>
      </c>
      <c r="P7" s="21"/>
      <c r="Q7" s="21"/>
      <c r="R7" s="21"/>
    </row>
    <row r="8" spans="1:18" s="17" customFormat="1" ht="10.5" customHeight="1">
      <c r="A8" s="206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179" t="s">
        <v>137</v>
      </c>
      <c r="L8" s="179" t="s">
        <v>137</v>
      </c>
      <c r="M8" s="179" t="s">
        <v>137</v>
      </c>
      <c r="N8" s="179" t="s">
        <v>137</v>
      </c>
      <c r="O8" s="23" t="e">
        <f t="shared" si="0"/>
        <v>#VALUE!</v>
      </c>
      <c r="P8" s="21"/>
      <c r="Q8" s="21"/>
      <c r="R8" s="21"/>
    </row>
    <row r="9" spans="1:18" s="17" customFormat="1" ht="11.1" customHeight="1">
      <c r="A9" s="205" t="s">
        <v>23</v>
      </c>
      <c r="B9" s="6" t="s">
        <v>11</v>
      </c>
      <c r="C9" s="140" t="s">
        <v>60</v>
      </c>
      <c r="D9" s="140" t="s">
        <v>61</v>
      </c>
      <c r="E9" s="140" t="s">
        <v>62</v>
      </c>
      <c r="F9" s="140" t="s">
        <v>63</v>
      </c>
      <c r="G9" s="157" t="s">
        <v>60</v>
      </c>
      <c r="H9" s="157" t="s">
        <v>61</v>
      </c>
      <c r="I9" s="157" t="s">
        <v>62</v>
      </c>
      <c r="J9" s="157" t="s">
        <v>63</v>
      </c>
      <c r="K9" s="140" t="s">
        <v>60</v>
      </c>
      <c r="L9" s="140" t="s">
        <v>61</v>
      </c>
      <c r="M9" s="140" t="s">
        <v>62</v>
      </c>
      <c r="N9" s="140" t="s">
        <v>63</v>
      </c>
      <c r="O9" s="23">
        <f t="shared" si="0"/>
        <v>14430</v>
      </c>
      <c r="P9" s="21"/>
      <c r="Q9" s="21"/>
      <c r="R9" s="21"/>
    </row>
    <row r="10" spans="1:18" s="17" customFormat="1" ht="11.1" customHeight="1">
      <c r="A10" s="206"/>
      <c r="B10" s="6"/>
      <c r="C10" s="179" t="s">
        <v>137</v>
      </c>
      <c r="D10" s="179" t="s">
        <v>137</v>
      </c>
      <c r="E10" s="179" t="s">
        <v>137</v>
      </c>
      <c r="F10" s="179" t="s">
        <v>137</v>
      </c>
      <c r="G10" s="179" t="s">
        <v>137</v>
      </c>
      <c r="H10" s="179" t="s">
        <v>137</v>
      </c>
      <c r="I10" s="179" t="s">
        <v>137</v>
      </c>
      <c r="J10" s="179" t="s">
        <v>137</v>
      </c>
      <c r="K10" s="179" t="s">
        <v>137</v>
      </c>
      <c r="L10" s="179" t="s">
        <v>137</v>
      </c>
      <c r="M10" s="179" t="s">
        <v>137</v>
      </c>
      <c r="N10" s="179" t="s">
        <v>137</v>
      </c>
      <c r="O10" s="23" t="e">
        <f t="shared" si="0"/>
        <v>#VALUE!</v>
      </c>
      <c r="P10" s="21"/>
      <c r="Q10" s="21"/>
      <c r="R10" s="21"/>
    </row>
    <row r="11" spans="1:18" s="17" customFormat="1" ht="11.1" customHeight="1">
      <c r="A11" s="190" t="s">
        <v>24</v>
      </c>
      <c r="B11" s="6" t="s">
        <v>11</v>
      </c>
      <c r="C11" s="140" t="s">
        <v>64</v>
      </c>
      <c r="D11" s="140" t="s">
        <v>65</v>
      </c>
      <c r="E11" s="140" t="s">
        <v>66</v>
      </c>
      <c r="F11" s="140" t="s">
        <v>67</v>
      </c>
      <c r="G11" s="157" t="s">
        <v>64</v>
      </c>
      <c r="H11" s="157" t="s">
        <v>65</v>
      </c>
      <c r="I11" s="157" t="s">
        <v>66</v>
      </c>
      <c r="J11" s="157" t="s">
        <v>67</v>
      </c>
      <c r="K11" s="140" t="s">
        <v>64</v>
      </c>
      <c r="L11" s="140" t="s">
        <v>65</v>
      </c>
      <c r="M11" s="140" t="s">
        <v>66</v>
      </c>
      <c r="N11" s="140" t="s">
        <v>67</v>
      </c>
      <c r="O11" s="23">
        <f t="shared" si="0"/>
        <v>13230</v>
      </c>
      <c r="P11" s="21"/>
      <c r="Q11" s="21"/>
      <c r="R11" s="21"/>
    </row>
    <row r="12" spans="1:18" s="17" customFormat="1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179" t="s">
        <v>137</v>
      </c>
      <c r="L12" s="179" t="s">
        <v>137</v>
      </c>
      <c r="M12" s="179" t="s">
        <v>137</v>
      </c>
      <c r="N12" s="179" t="s">
        <v>137</v>
      </c>
      <c r="O12" s="23" t="e">
        <f t="shared" si="0"/>
        <v>#VALUE!</v>
      </c>
      <c r="P12" s="21"/>
      <c r="Q12" s="21"/>
      <c r="R12" s="21"/>
    </row>
    <row r="13" spans="1:18" s="17" customFormat="1" ht="11.1" customHeight="1">
      <c r="A13" s="190" t="s">
        <v>25</v>
      </c>
      <c r="B13" s="6" t="s">
        <v>11</v>
      </c>
      <c r="C13" s="90" t="s">
        <v>68</v>
      </c>
      <c r="D13" s="90" t="s">
        <v>69</v>
      </c>
      <c r="E13" s="90" t="s">
        <v>70</v>
      </c>
      <c r="F13" s="90" t="s">
        <v>71</v>
      </c>
      <c r="G13" s="157" t="s">
        <v>68</v>
      </c>
      <c r="H13" s="157" t="s">
        <v>69</v>
      </c>
      <c r="I13" s="157" t="s">
        <v>70</v>
      </c>
      <c r="J13" s="157" t="s">
        <v>71</v>
      </c>
      <c r="K13" s="90" t="s">
        <v>68</v>
      </c>
      <c r="L13" s="90" t="s">
        <v>69</v>
      </c>
      <c r="M13" s="90" t="s">
        <v>70</v>
      </c>
      <c r="N13" s="90" t="s">
        <v>71</v>
      </c>
      <c r="O13" s="23">
        <f t="shared" si="0"/>
        <v>12030</v>
      </c>
      <c r="P13" s="21"/>
      <c r="Q13" s="21"/>
      <c r="R13" s="21"/>
    </row>
    <row r="14" spans="1:18" s="17" customFormat="1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179" t="s">
        <v>137</v>
      </c>
      <c r="L14" s="179" t="s">
        <v>137</v>
      </c>
      <c r="M14" s="179" t="s">
        <v>137</v>
      </c>
      <c r="N14" s="179" t="s">
        <v>137</v>
      </c>
      <c r="O14" s="23" t="e">
        <f t="shared" si="0"/>
        <v>#VALUE!</v>
      </c>
      <c r="P14" s="21"/>
      <c r="Q14" s="21"/>
      <c r="R14" s="21"/>
    </row>
    <row r="15" spans="1:18" s="17" customFormat="1" ht="11.1" customHeight="1">
      <c r="A15" s="190" t="s">
        <v>26</v>
      </c>
      <c r="B15" s="6" t="s">
        <v>11</v>
      </c>
      <c r="C15" s="140" t="s">
        <v>72</v>
      </c>
      <c r="D15" s="140" t="s">
        <v>73</v>
      </c>
      <c r="E15" s="140" t="s">
        <v>74</v>
      </c>
      <c r="F15" s="140" t="s">
        <v>75</v>
      </c>
      <c r="G15" s="157" t="s">
        <v>72</v>
      </c>
      <c r="H15" s="157" t="s">
        <v>73</v>
      </c>
      <c r="I15" s="157" t="s">
        <v>74</v>
      </c>
      <c r="J15" s="157" t="s">
        <v>75</v>
      </c>
      <c r="K15" s="140" t="s">
        <v>72</v>
      </c>
      <c r="L15" s="140" t="s">
        <v>73</v>
      </c>
      <c r="M15" s="140" t="s">
        <v>74</v>
      </c>
      <c r="N15" s="140" t="s">
        <v>75</v>
      </c>
      <c r="O15" s="23">
        <f t="shared" si="0"/>
        <v>10830</v>
      </c>
      <c r="P15" s="21"/>
      <c r="Q15" s="21"/>
      <c r="R15" s="21"/>
    </row>
    <row r="16" spans="1:18" s="17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79" t="s">
        <v>137</v>
      </c>
      <c r="L16" s="179" t="s">
        <v>137</v>
      </c>
      <c r="M16" s="179" t="s">
        <v>137</v>
      </c>
      <c r="N16" s="179" t="s">
        <v>137</v>
      </c>
      <c r="O16" s="23" t="e">
        <f t="shared" si="0"/>
        <v>#VALUE!</v>
      </c>
      <c r="P16" s="21"/>
      <c r="Q16" s="21"/>
      <c r="R16" s="21"/>
    </row>
    <row r="17" spans="1:18" s="17" customFormat="1" ht="11.1" customHeight="1">
      <c r="A17" s="190" t="s">
        <v>27</v>
      </c>
      <c r="B17" s="6" t="s">
        <v>11</v>
      </c>
      <c r="C17" s="90" t="s">
        <v>76</v>
      </c>
      <c r="D17" s="90" t="s">
        <v>77</v>
      </c>
      <c r="E17" s="90" t="s">
        <v>78</v>
      </c>
      <c r="F17" s="90" t="s">
        <v>79</v>
      </c>
      <c r="G17" s="157" t="s">
        <v>76</v>
      </c>
      <c r="H17" s="157" t="s">
        <v>77</v>
      </c>
      <c r="I17" s="157" t="s">
        <v>78</v>
      </c>
      <c r="J17" s="157" t="s">
        <v>79</v>
      </c>
      <c r="K17" s="90" t="s">
        <v>76</v>
      </c>
      <c r="L17" s="90" t="s">
        <v>77</v>
      </c>
      <c r="M17" s="90" t="s">
        <v>78</v>
      </c>
      <c r="N17" s="109" t="s">
        <v>79</v>
      </c>
      <c r="O17" s="23">
        <f t="shared" si="0"/>
        <v>9630</v>
      </c>
      <c r="P17" s="21"/>
      <c r="Q17" s="21"/>
      <c r="R17" s="21"/>
    </row>
    <row r="18" spans="1:18" s="17" customFormat="1" ht="11.1" customHeight="1">
      <c r="A18" s="190"/>
      <c r="B18" s="6" t="s">
        <v>16</v>
      </c>
      <c r="C18" s="181" t="s">
        <v>137</v>
      </c>
      <c r="D18" s="181" t="s">
        <v>137</v>
      </c>
      <c r="E18" s="181" t="s">
        <v>137</v>
      </c>
      <c r="F18" s="181" t="s">
        <v>137</v>
      </c>
      <c r="G18" s="181" t="s">
        <v>137</v>
      </c>
      <c r="H18" s="181" t="s">
        <v>137</v>
      </c>
      <c r="I18" s="181" t="s">
        <v>137</v>
      </c>
      <c r="J18" s="181" t="s">
        <v>137</v>
      </c>
      <c r="K18" s="181" t="s">
        <v>137</v>
      </c>
      <c r="L18" s="181" t="s">
        <v>137</v>
      </c>
      <c r="M18" s="181" t="s">
        <v>137</v>
      </c>
      <c r="N18" s="101">
        <v>100.92</v>
      </c>
      <c r="O18" s="23" t="e">
        <f>N18+M18+L18+K18+J18+I18+H18+G18+F18+E18+D18+C18</f>
        <v>#VALUE!</v>
      </c>
      <c r="P18" s="21"/>
      <c r="Q18" s="21"/>
      <c r="R18" s="21"/>
    </row>
    <row r="19" spans="1:18" s="17" customFormat="1" ht="11.1" customHeight="1">
      <c r="A19" s="190"/>
      <c r="B19" s="6" t="s">
        <v>17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01">
        <v>77.89</v>
      </c>
      <c r="O19" s="23">
        <f>N19+M19+L19+K19+J19+I19+H19+G19+F19+E19+D19+C19</f>
        <v>77.89</v>
      </c>
      <c r="P19" s="21"/>
      <c r="Q19" s="21"/>
      <c r="R19" s="21"/>
    </row>
    <row r="20" spans="1:18" s="17" customFormat="1" ht="11.1" customHeight="1">
      <c r="A20" s="190"/>
      <c r="B20" s="6" t="s">
        <v>18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01">
        <v>29817.33</v>
      </c>
      <c r="O20" s="23"/>
      <c r="P20" s="21"/>
      <c r="Q20" s="21"/>
      <c r="R20" s="21"/>
    </row>
    <row r="21" spans="1:18" s="18" customFormat="1" ht="11.1" customHeight="1">
      <c r="A21" s="190"/>
      <c r="B21" s="19" t="s">
        <v>19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04">
        <v>23013</v>
      </c>
      <c r="O21" s="24">
        <f>N21+M21+L21+K21+J21+I21+H21+G21+F21+E21+D21+C21</f>
        <v>23013</v>
      </c>
      <c r="P21" s="24"/>
      <c r="Q21" s="24"/>
      <c r="R21" s="24"/>
    </row>
    <row r="22" spans="1:18" s="139" customFormat="1" ht="11.1" customHeight="1">
      <c r="A22" s="190"/>
      <c r="B22" s="6" t="s">
        <v>20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04">
        <v>2322472</v>
      </c>
      <c r="O22" s="23">
        <f>N22+M22+L22+K22+J22+I22+H22+G22+F22+E22+D22+C22</f>
        <v>2322472</v>
      </c>
      <c r="P22" s="138"/>
      <c r="Q22" s="138"/>
      <c r="R22" s="138"/>
    </row>
    <row r="23" spans="1:18" s="17" customFormat="1" ht="11.1" customHeight="1">
      <c r="A23" s="196" t="s">
        <v>28</v>
      </c>
      <c r="B23" s="6" t="s">
        <v>11</v>
      </c>
      <c r="C23" s="90" t="s">
        <v>80</v>
      </c>
      <c r="D23" s="90" t="s">
        <v>81</v>
      </c>
      <c r="E23" s="90" t="s">
        <v>82</v>
      </c>
      <c r="F23" s="90" t="s">
        <v>83</v>
      </c>
      <c r="G23" s="157" t="s">
        <v>80</v>
      </c>
      <c r="H23" s="157" t="s">
        <v>81</v>
      </c>
      <c r="I23" s="157" t="s">
        <v>82</v>
      </c>
      <c r="J23" s="157" t="s">
        <v>83</v>
      </c>
      <c r="K23" s="90" t="s">
        <v>80</v>
      </c>
      <c r="L23" s="90" t="s">
        <v>81</v>
      </c>
      <c r="M23" s="90" t="s">
        <v>82</v>
      </c>
      <c r="N23" s="90" t="s">
        <v>83</v>
      </c>
      <c r="O23" s="23">
        <f t="shared" si="0"/>
        <v>8430</v>
      </c>
      <c r="P23" s="21"/>
      <c r="Q23" s="21"/>
      <c r="R23" s="21"/>
    </row>
    <row r="24" spans="1:18" s="17" customFormat="1" ht="11.1" customHeight="1">
      <c r="A24" s="198"/>
      <c r="B24" s="6"/>
      <c r="C24" s="180" t="s">
        <v>137</v>
      </c>
      <c r="D24" s="180" t="s">
        <v>137</v>
      </c>
      <c r="E24" s="180" t="s">
        <v>137</v>
      </c>
      <c r="F24" s="180" t="s">
        <v>137</v>
      </c>
      <c r="G24" s="180" t="s">
        <v>137</v>
      </c>
      <c r="H24" s="180" t="s">
        <v>137</v>
      </c>
      <c r="I24" s="180" t="s">
        <v>137</v>
      </c>
      <c r="J24" s="180" t="s">
        <v>137</v>
      </c>
      <c r="K24" s="180" t="s">
        <v>137</v>
      </c>
      <c r="L24" s="180" t="s">
        <v>137</v>
      </c>
      <c r="M24" s="180" t="s">
        <v>137</v>
      </c>
      <c r="N24" s="180" t="s">
        <v>137</v>
      </c>
      <c r="O24" s="23" t="e">
        <f t="shared" si="0"/>
        <v>#VALUE!</v>
      </c>
      <c r="P24" s="21"/>
      <c r="Q24" s="21"/>
      <c r="R24" s="21"/>
    </row>
    <row r="25" spans="1:18" s="17" customFormat="1" ht="11.1" customHeight="1">
      <c r="A25" s="196" t="s">
        <v>29</v>
      </c>
      <c r="B25" s="6" t="s">
        <v>11</v>
      </c>
      <c r="C25" s="90" t="s">
        <v>84</v>
      </c>
      <c r="D25" s="90" t="s">
        <v>85</v>
      </c>
      <c r="E25" s="90" t="s">
        <v>86</v>
      </c>
      <c r="F25" s="90" t="s">
        <v>87</v>
      </c>
      <c r="G25" s="157" t="s">
        <v>84</v>
      </c>
      <c r="H25" s="157" t="s">
        <v>85</v>
      </c>
      <c r="I25" s="157" t="s">
        <v>86</v>
      </c>
      <c r="J25" s="157" t="s">
        <v>87</v>
      </c>
      <c r="K25" s="90" t="s">
        <v>84</v>
      </c>
      <c r="L25" s="90" t="s">
        <v>85</v>
      </c>
      <c r="M25" s="90" t="s">
        <v>86</v>
      </c>
      <c r="N25" s="90" t="s">
        <v>87</v>
      </c>
      <c r="O25" s="23">
        <f t="shared" si="0"/>
        <v>7230</v>
      </c>
      <c r="P25" s="21"/>
      <c r="Q25" s="21"/>
      <c r="R25" s="21"/>
    </row>
    <row r="26" spans="1:18" s="17" customFormat="1" ht="11.1" customHeight="1">
      <c r="A26" s="198"/>
      <c r="B26" s="6"/>
      <c r="C26" s="180" t="s">
        <v>137</v>
      </c>
      <c r="D26" s="180" t="s">
        <v>137</v>
      </c>
      <c r="E26" s="180" t="s">
        <v>137</v>
      </c>
      <c r="F26" s="180" t="s">
        <v>137</v>
      </c>
      <c r="G26" s="180" t="s">
        <v>137</v>
      </c>
      <c r="H26" s="180" t="s">
        <v>137</v>
      </c>
      <c r="I26" s="180" t="s">
        <v>137</v>
      </c>
      <c r="J26" s="180" t="s">
        <v>137</v>
      </c>
      <c r="K26" s="180" t="s">
        <v>137</v>
      </c>
      <c r="L26" s="180" t="s">
        <v>137</v>
      </c>
      <c r="M26" s="180" t="s">
        <v>137</v>
      </c>
      <c r="N26" s="180" t="s">
        <v>137</v>
      </c>
      <c r="O26" s="23" t="e">
        <f t="shared" si="0"/>
        <v>#VALUE!</v>
      </c>
      <c r="P26" s="21"/>
      <c r="Q26" s="21"/>
      <c r="R26" s="21"/>
    </row>
    <row r="27" spans="1:18" s="17" customFormat="1" ht="11.1" customHeight="1">
      <c r="A27" s="190" t="s">
        <v>30</v>
      </c>
      <c r="B27" s="6" t="s">
        <v>11</v>
      </c>
      <c r="C27" s="90" t="s">
        <v>88</v>
      </c>
      <c r="D27" s="90" t="s">
        <v>89</v>
      </c>
      <c r="E27" s="90" t="s">
        <v>90</v>
      </c>
      <c r="F27" s="90" t="s">
        <v>91</v>
      </c>
      <c r="G27" s="157" t="s">
        <v>88</v>
      </c>
      <c r="H27" s="157" t="s">
        <v>89</v>
      </c>
      <c r="I27" s="157" t="s">
        <v>90</v>
      </c>
      <c r="J27" s="157" t="s">
        <v>91</v>
      </c>
      <c r="K27" s="90" t="s">
        <v>88</v>
      </c>
      <c r="L27" s="90" t="s">
        <v>89</v>
      </c>
      <c r="M27" s="90" t="s">
        <v>90</v>
      </c>
      <c r="N27" s="90" t="s">
        <v>91</v>
      </c>
      <c r="O27" s="23">
        <f t="shared" si="0"/>
        <v>6030</v>
      </c>
      <c r="P27" s="21"/>
      <c r="Q27" s="21"/>
      <c r="R27" s="21"/>
    </row>
    <row r="28" spans="1:18" s="17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179" t="s">
        <v>137</v>
      </c>
      <c r="L28" s="179" t="s">
        <v>137</v>
      </c>
      <c r="M28" s="179" t="s">
        <v>137</v>
      </c>
      <c r="N28" s="179" t="s">
        <v>137</v>
      </c>
      <c r="O28" s="23" t="e">
        <f t="shared" si="0"/>
        <v>#VALUE!</v>
      </c>
      <c r="P28" s="21"/>
      <c r="Q28" s="21"/>
      <c r="R28" s="21"/>
    </row>
    <row r="29" spans="1:18" s="17" customFormat="1" ht="11.1" customHeight="1">
      <c r="A29" s="190" t="s">
        <v>31</v>
      </c>
      <c r="B29" s="6" t="s">
        <v>11</v>
      </c>
      <c r="C29" s="90" t="s">
        <v>92</v>
      </c>
      <c r="D29" s="90" t="s">
        <v>93</v>
      </c>
      <c r="E29" s="90" t="s">
        <v>94</v>
      </c>
      <c r="F29" s="90" t="s">
        <v>95</v>
      </c>
      <c r="G29" s="157" t="s">
        <v>92</v>
      </c>
      <c r="H29" s="157" t="s">
        <v>93</v>
      </c>
      <c r="I29" s="157" t="s">
        <v>94</v>
      </c>
      <c r="J29" s="157" t="s">
        <v>95</v>
      </c>
      <c r="K29" s="90" t="s">
        <v>92</v>
      </c>
      <c r="L29" s="90" t="s">
        <v>93</v>
      </c>
      <c r="M29" s="90" t="s">
        <v>94</v>
      </c>
      <c r="N29" s="90" t="s">
        <v>95</v>
      </c>
      <c r="O29" s="23">
        <f t="shared" si="0"/>
        <v>4830</v>
      </c>
      <c r="P29" s="21"/>
      <c r="Q29" s="21"/>
      <c r="R29" s="21"/>
    </row>
    <row r="30" spans="1:18" s="17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179" t="s">
        <v>137</v>
      </c>
      <c r="L30" s="179" t="s">
        <v>137</v>
      </c>
      <c r="M30" s="179" t="s">
        <v>137</v>
      </c>
      <c r="N30" s="179" t="s">
        <v>137</v>
      </c>
      <c r="O30" s="23" t="e">
        <f t="shared" si="0"/>
        <v>#VALUE!</v>
      </c>
      <c r="P30" s="21"/>
      <c r="Q30" s="21"/>
      <c r="R30" s="21"/>
    </row>
    <row r="31" spans="1:18" s="17" customFormat="1" ht="11.1" customHeight="1">
      <c r="A31" s="190" t="s">
        <v>32</v>
      </c>
      <c r="B31" s="6" t="s">
        <v>11</v>
      </c>
      <c r="C31" s="90" t="s">
        <v>96</v>
      </c>
      <c r="D31" s="90" t="s">
        <v>97</v>
      </c>
      <c r="E31" s="90" t="s">
        <v>98</v>
      </c>
      <c r="F31" s="90" t="s">
        <v>99</v>
      </c>
      <c r="G31" s="157" t="s">
        <v>96</v>
      </c>
      <c r="H31" s="157" t="s">
        <v>97</v>
      </c>
      <c r="I31" s="157" t="s">
        <v>98</v>
      </c>
      <c r="J31" s="157" t="s">
        <v>99</v>
      </c>
      <c r="K31" s="90" t="s">
        <v>96</v>
      </c>
      <c r="L31" s="90" t="s">
        <v>97</v>
      </c>
      <c r="M31" s="90" t="s">
        <v>98</v>
      </c>
      <c r="N31" s="90" t="s">
        <v>99</v>
      </c>
      <c r="O31" s="23">
        <f t="shared" si="0"/>
        <v>3630</v>
      </c>
      <c r="P31" s="21"/>
      <c r="Q31" s="21"/>
      <c r="R31" s="21"/>
    </row>
    <row r="32" spans="1:18" s="17" customFormat="1" ht="11.1" customHeight="1">
      <c r="A32" s="190"/>
      <c r="B32" s="6"/>
      <c r="C32" s="179" t="s">
        <v>137</v>
      </c>
      <c r="D32" s="179" t="s">
        <v>137</v>
      </c>
      <c r="E32" s="179" t="s">
        <v>137</v>
      </c>
      <c r="F32" s="179" t="s">
        <v>137</v>
      </c>
      <c r="G32" s="179" t="s">
        <v>137</v>
      </c>
      <c r="H32" s="179" t="s">
        <v>137</v>
      </c>
      <c r="I32" s="179" t="s">
        <v>137</v>
      </c>
      <c r="J32" s="179" t="s">
        <v>137</v>
      </c>
      <c r="K32" s="179" t="s">
        <v>137</v>
      </c>
      <c r="L32" s="179" t="s">
        <v>137</v>
      </c>
      <c r="M32" s="179" t="s">
        <v>137</v>
      </c>
      <c r="N32" s="179" t="s">
        <v>137</v>
      </c>
      <c r="O32" s="23" t="e">
        <f t="shared" si="0"/>
        <v>#VALUE!</v>
      </c>
      <c r="P32" s="21"/>
      <c r="Q32" s="21"/>
      <c r="R32" s="21"/>
    </row>
    <row r="33" spans="1:18" s="17" customFormat="1" ht="11.1" customHeight="1">
      <c r="A33" s="190" t="s">
        <v>33</v>
      </c>
      <c r="B33" s="6" t="s">
        <v>11</v>
      </c>
      <c r="C33" s="90" t="s">
        <v>100</v>
      </c>
      <c r="D33" s="90" t="s">
        <v>101</v>
      </c>
      <c r="E33" s="90" t="s">
        <v>34</v>
      </c>
      <c r="F33" s="109" t="s">
        <v>102</v>
      </c>
      <c r="G33" s="159" t="s">
        <v>100</v>
      </c>
      <c r="H33" s="157" t="s">
        <v>101</v>
      </c>
      <c r="I33" s="157" t="s">
        <v>34</v>
      </c>
      <c r="J33" s="159" t="s">
        <v>102</v>
      </c>
      <c r="K33" s="109" t="s">
        <v>100</v>
      </c>
      <c r="L33" s="90" t="s">
        <v>101</v>
      </c>
      <c r="M33" s="90" t="s">
        <v>34</v>
      </c>
      <c r="N33" s="90" t="s">
        <v>102</v>
      </c>
      <c r="O33" s="23">
        <f t="shared" si="0"/>
        <v>2430</v>
      </c>
      <c r="P33" s="21"/>
      <c r="Q33" s="21"/>
      <c r="R33" s="21"/>
    </row>
    <row r="34" spans="1:18" s="17" customFormat="1" ht="11.1" customHeight="1">
      <c r="A34" s="190"/>
      <c r="B34" s="6" t="s">
        <v>16</v>
      </c>
      <c r="C34" s="181" t="s">
        <v>137</v>
      </c>
      <c r="D34" s="181" t="s">
        <v>137</v>
      </c>
      <c r="E34" s="181" t="s">
        <v>137</v>
      </c>
      <c r="F34" s="126">
        <v>88.3</v>
      </c>
      <c r="G34" s="159">
        <v>88.3</v>
      </c>
      <c r="H34" s="181" t="s">
        <v>137</v>
      </c>
      <c r="I34" s="181" t="s">
        <v>137</v>
      </c>
      <c r="J34" s="159">
        <v>88.49</v>
      </c>
      <c r="K34" s="126">
        <v>88.49</v>
      </c>
      <c r="L34" s="181" t="s">
        <v>137</v>
      </c>
      <c r="M34" s="181" t="s">
        <v>137</v>
      </c>
      <c r="N34" s="181" t="s">
        <v>137</v>
      </c>
      <c r="O34" s="23" t="e">
        <f t="shared" si="0"/>
        <v>#VALUE!</v>
      </c>
      <c r="P34" s="21"/>
      <c r="Q34" s="21"/>
      <c r="R34" s="21"/>
    </row>
    <row r="35" spans="1:18" s="17" customFormat="1" ht="11.1" customHeight="1">
      <c r="A35" s="190"/>
      <c r="B35" s="6" t="s">
        <v>17</v>
      </c>
      <c r="C35" s="182"/>
      <c r="D35" s="182"/>
      <c r="E35" s="182"/>
      <c r="F35" s="111" t="s">
        <v>43</v>
      </c>
      <c r="G35" s="159">
        <v>68.150000000000006</v>
      </c>
      <c r="H35" s="182"/>
      <c r="I35" s="182"/>
      <c r="J35" s="159" t="s">
        <v>48</v>
      </c>
      <c r="K35" s="111">
        <v>68.3</v>
      </c>
      <c r="L35" s="182"/>
      <c r="M35" s="182"/>
      <c r="N35" s="182"/>
      <c r="O35" s="23">
        <f t="shared" si="0"/>
        <v>272.89999999999998</v>
      </c>
      <c r="P35" s="21"/>
      <c r="Q35" s="21"/>
      <c r="R35" s="21"/>
    </row>
    <row r="36" spans="1:18" s="17" customFormat="1" ht="11.1" customHeight="1">
      <c r="A36" s="190"/>
      <c r="B36" s="6" t="s">
        <v>18</v>
      </c>
      <c r="C36" s="182"/>
      <c r="D36" s="182"/>
      <c r="E36" s="182"/>
      <c r="F36" s="111">
        <v>29735.66</v>
      </c>
      <c r="G36" s="159">
        <v>29735.66</v>
      </c>
      <c r="H36" s="182"/>
      <c r="I36" s="182"/>
      <c r="J36" s="159">
        <v>29734.2</v>
      </c>
      <c r="K36" s="111">
        <v>29734.2</v>
      </c>
      <c r="L36" s="182"/>
      <c r="M36" s="182"/>
      <c r="N36" s="182"/>
      <c r="O36" s="23"/>
      <c r="P36" s="21"/>
      <c r="Q36" s="21"/>
      <c r="R36" s="21"/>
    </row>
    <row r="37" spans="1:18" s="18" customFormat="1" ht="11.1" customHeight="1">
      <c r="A37" s="190"/>
      <c r="B37" s="19" t="s">
        <v>19</v>
      </c>
      <c r="C37" s="182"/>
      <c r="D37" s="182"/>
      <c r="E37" s="182"/>
      <c r="F37" s="107">
        <v>22950</v>
      </c>
      <c r="G37" s="159">
        <v>22950</v>
      </c>
      <c r="H37" s="182"/>
      <c r="I37" s="182"/>
      <c r="J37" s="159">
        <v>22950</v>
      </c>
      <c r="K37" s="107">
        <v>22950</v>
      </c>
      <c r="L37" s="182"/>
      <c r="M37" s="182"/>
      <c r="N37" s="182"/>
      <c r="O37" s="24">
        <f>N37+M37+L37+K37+J37+I37+H37+G37+F37+E37+D37+C37</f>
        <v>91800</v>
      </c>
      <c r="P37" s="24"/>
      <c r="Q37" s="24"/>
      <c r="R37" s="24"/>
    </row>
    <row r="38" spans="1:18" s="139" customFormat="1" ht="11.1" customHeight="1">
      <c r="A38" s="190"/>
      <c r="B38" s="6" t="s">
        <v>20</v>
      </c>
      <c r="C38" s="183"/>
      <c r="D38" s="183"/>
      <c r="E38" s="183"/>
      <c r="F38" s="107">
        <v>2026485</v>
      </c>
      <c r="G38" s="159">
        <v>2026485</v>
      </c>
      <c r="H38" s="183"/>
      <c r="I38" s="183"/>
      <c r="J38" s="159">
        <v>2030846</v>
      </c>
      <c r="K38" s="107">
        <v>2030846</v>
      </c>
      <c r="L38" s="183"/>
      <c r="M38" s="183"/>
      <c r="N38" s="183"/>
      <c r="O38" s="23">
        <f>N38+M38+L38+K38+J38+I38+H38+G38+F38+E38+D38+C38</f>
        <v>8114662</v>
      </c>
      <c r="P38" s="138"/>
      <c r="Q38" s="138"/>
      <c r="R38" s="138"/>
    </row>
    <row r="39" spans="1:18" s="17" customFormat="1" ht="11.1" customHeight="1">
      <c r="A39" s="190" t="s">
        <v>35</v>
      </c>
      <c r="B39" s="6" t="s">
        <v>11</v>
      </c>
      <c r="C39" s="140" t="s">
        <v>103</v>
      </c>
      <c r="D39" s="158" t="s">
        <v>104</v>
      </c>
      <c r="E39" s="158" t="s">
        <v>105</v>
      </c>
      <c r="F39" s="158" t="s">
        <v>106</v>
      </c>
      <c r="G39" s="159" t="s">
        <v>103</v>
      </c>
      <c r="H39" s="157" t="s">
        <v>104</v>
      </c>
      <c r="I39" s="159" t="s">
        <v>105</v>
      </c>
      <c r="J39" s="159" t="s">
        <v>106</v>
      </c>
      <c r="K39" s="158" t="s">
        <v>103</v>
      </c>
      <c r="L39" s="158" t="s">
        <v>104</v>
      </c>
      <c r="M39" s="140" t="s">
        <v>105</v>
      </c>
      <c r="N39" s="140" t="s">
        <v>106</v>
      </c>
      <c r="O39" s="23">
        <f>N39+M39+L39+K39+J39+I39+H39+G39+F39+E39+D39+C39</f>
        <v>1230</v>
      </c>
      <c r="P39" s="21"/>
      <c r="Q39" s="21"/>
      <c r="R39" s="21"/>
    </row>
    <row r="40" spans="1:18" s="17" customFormat="1" ht="11.1" customHeight="1">
      <c r="A40" s="190"/>
      <c r="B40" s="6" t="s">
        <v>16</v>
      </c>
      <c r="C40" s="181" t="s">
        <v>137</v>
      </c>
      <c r="D40" s="126">
        <v>86.01</v>
      </c>
      <c r="E40" s="126">
        <v>86.01</v>
      </c>
      <c r="F40" s="126">
        <v>88.3</v>
      </c>
      <c r="G40" s="159">
        <v>88.3</v>
      </c>
      <c r="H40" s="181" t="s">
        <v>137</v>
      </c>
      <c r="I40" s="159">
        <v>86.01</v>
      </c>
      <c r="J40" s="159">
        <v>88.49</v>
      </c>
      <c r="K40" s="126">
        <v>88.49</v>
      </c>
      <c r="L40" s="126">
        <v>86.01</v>
      </c>
      <c r="M40" s="181" t="s">
        <v>137</v>
      </c>
      <c r="N40" s="181" t="s">
        <v>137</v>
      </c>
      <c r="O40" s="23" t="e">
        <f>N40+M40+L40+K40+J40+I40+H40+G40+F40+E40+D40+C40</f>
        <v>#VALUE!</v>
      </c>
      <c r="P40" s="21"/>
      <c r="Q40" s="21"/>
      <c r="R40" s="21"/>
    </row>
    <row r="41" spans="1:18" s="17" customFormat="1" ht="11.1" customHeight="1">
      <c r="A41" s="190"/>
      <c r="B41" s="6" t="s">
        <v>17</v>
      </c>
      <c r="C41" s="182"/>
      <c r="D41" s="111" t="s">
        <v>118</v>
      </c>
      <c r="E41" s="111" t="s">
        <v>118</v>
      </c>
      <c r="F41" s="111" t="s">
        <v>43</v>
      </c>
      <c r="G41" s="159">
        <v>68.150000000000006</v>
      </c>
      <c r="H41" s="182"/>
      <c r="I41" s="159" t="s">
        <v>118</v>
      </c>
      <c r="J41" s="159" t="s">
        <v>48</v>
      </c>
      <c r="K41" s="111">
        <v>68.3</v>
      </c>
      <c r="L41" s="111" t="s">
        <v>118</v>
      </c>
      <c r="M41" s="182"/>
      <c r="N41" s="182"/>
      <c r="O41" s="23">
        <f>N41+M41+L41+K41+J41+I41+H41+G41+F41+E41+D41+C41</f>
        <v>538.41999999999996</v>
      </c>
      <c r="P41" s="21"/>
      <c r="Q41" s="21"/>
      <c r="R41" s="21"/>
    </row>
    <row r="42" spans="1:18" s="17" customFormat="1" ht="11.1" customHeight="1">
      <c r="A42" s="190"/>
      <c r="B42" s="6" t="s">
        <v>18</v>
      </c>
      <c r="C42" s="182"/>
      <c r="D42" s="111">
        <v>29648.7</v>
      </c>
      <c r="E42" s="111">
        <v>29648.7</v>
      </c>
      <c r="F42" s="111">
        <v>29647.55</v>
      </c>
      <c r="G42" s="159">
        <v>29647.55</v>
      </c>
      <c r="H42" s="182"/>
      <c r="I42" s="159">
        <v>29648.7</v>
      </c>
      <c r="J42" s="159">
        <v>29646.09</v>
      </c>
      <c r="K42" s="111">
        <v>29646.09</v>
      </c>
      <c r="L42" s="111">
        <v>29648.7</v>
      </c>
      <c r="M42" s="182"/>
      <c r="N42" s="182"/>
      <c r="O42" s="23"/>
      <c r="P42" s="21"/>
      <c r="Q42" s="21"/>
      <c r="R42" s="21"/>
    </row>
    <row r="43" spans="1:18" s="18" customFormat="1" ht="11.1" customHeight="1">
      <c r="A43" s="190"/>
      <c r="B43" s="19" t="s">
        <v>19</v>
      </c>
      <c r="C43" s="182"/>
      <c r="D43" s="107">
        <v>22882</v>
      </c>
      <c r="E43" s="107">
        <v>22882</v>
      </c>
      <c r="F43" s="107">
        <v>22882</v>
      </c>
      <c r="G43" s="159">
        <v>22882</v>
      </c>
      <c r="H43" s="182"/>
      <c r="I43" s="159">
        <v>22882</v>
      </c>
      <c r="J43" s="159">
        <v>22882</v>
      </c>
      <c r="K43" s="107">
        <v>22882</v>
      </c>
      <c r="L43" s="107">
        <v>22882</v>
      </c>
      <c r="M43" s="182"/>
      <c r="N43" s="182"/>
      <c r="O43" s="24">
        <f>N43+M43+L43+K43+J43+I43+H43+G43+F43+E43+D43+C43</f>
        <v>183056</v>
      </c>
      <c r="P43" s="24"/>
      <c r="Q43" s="24"/>
      <c r="R43" s="24"/>
    </row>
    <row r="44" spans="1:18" s="139" customFormat="1" ht="11.1" customHeight="1">
      <c r="A44" s="190"/>
      <c r="B44" s="6" t="s">
        <v>20</v>
      </c>
      <c r="C44" s="183"/>
      <c r="D44" s="107">
        <v>1968081</v>
      </c>
      <c r="E44" s="107">
        <v>1968081</v>
      </c>
      <c r="F44" s="107">
        <v>2020481</v>
      </c>
      <c r="G44" s="159">
        <v>2020481</v>
      </c>
      <c r="H44" s="183"/>
      <c r="I44" s="159">
        <v>1968081</v>
      </c>
      <c r="J44" s="159">
        <v>2024828</v>
      </c>
      <c r="K44" s="107">
        <v>2024828</v>
      </c>
      <c r="L44" s="107">
        <v>1968081</v>
      </c>
      <c r="M44" s="183"/>
      <c r="N44" s="183"/>
      <c r="O44" s="23">
        <f>N44+M44+L44+K44+J44+I44+H44+G44+F44+E44+D44+C44</f>
        <v>15962942</v>
      </c>
      <c r="P44" s="138"/>
      <c r="Q44" s="138"/>
      <c r="R44" s="138"/>
    </row>
    <row r="45" spans="1:18" s="2" customFormat="1" ht="17.100000000000001" customHeight="1"/>
    <row r="46" spans="1:18" s="2" customFormat="1" ht="17.100000000000001" customHeight="1">
      <c r="C46" s="120"/>
      <c r="D46" s="137" t="s">
        <v>114</v>
      </c>
      <c r="E46" s="119"/>
      <c r="F46" s="137" t="s">
        <v>135</v>
      </c>
      <c r="G46" s="176"/>
      <c r="H46" s="136"/>
    </row>
    <row r="47" spans="1:18" ht="30" hidden="1" customHeight="1">
      <c r="A47" s="9" t="e">
        <f>O41+O35++#REF!+#REF!+#REF!+#REF!+#REF!+#REF!+#REF!+#REF!+#REF!+#REF!+#REF!+#REF!</f>
        <v>#REF!</v>
      </c>
      <c r="B47" s="2"/>
      <c r="C47" s="2"/>
      <c r="D47" s="2"/>
      <c r="O47" s="41"/>
      <c r="P47" s="41"/>
      <c r="Q47" s="41"/>
      <c r="R47" s="41"/>
    </row>
    <row r="48" spans="1:18" ht="30" hidden="1" customHeight="1">
      <c r="A48" s="9" t="e">
        <f>O44+O38+#REF!+#REF!+#REF!+#REF!+#REF!+#REF!+#REF!++#REF!+#REF!+#REF!+#REF!+#REF!</f>
        <v>#REF!</v>
      </c>
      <c r="B48" s="2"/>
      <c r="C48" s="2"/>
      <c r="D48" s="2"/>
      <c r="O48" s="41"/>
      <c r="P48" s="41"/>
      <c r="Q48" s="41"/>
      <c r="R48" s="41"/>
    </row>
    <row r="49" spans="1:18" ht="30" hidden="1" customHeight="1">
      <c r="A49" s="2" t="e">
        <f>A48/A46</f>
        <v>#REF!</v>
      </c>
      <c r="B49" s="2"/>
      <c r="C49" s="2"/>
      <c r="D49" s="2"/>
      <c r="O49" s="41"/>
      <c r="P49" s="41"/>
      <c r="Q49" s="41"/>
      <c r="R49" s="41"/>
    </row>
    <row r="50" spans="1:18" ht="30" hidden="1" customHeight="1">
      <c r="A50" s="9" t="e">
        <f>#REF!+#REF!+#REF!+#REF!+#REF!+#REF!+#REF!+#REF!+#REF!+#REF!+#REF!+#REF!+#REF!+#REF!</f>
        <v>#REF!</v>
      </c>
      <c r="B50" s="2"/>
      <c r="C50" s="2"/>
      <c r="D50" s="2"/>
      <c r="O50" s="41"/>
      <c r="P50" s="41"/>
      <c r="Q50" s="41"/>
      <c r="R50" s="41"/>
    </row>
    <row r="51" spans="1:18" ht="30" customHeight="1">
      <c r="A51" s="2"/>
      <c r="B51" s="2"/>
      <c r="C51" s="2"/>
      <c r="D51" s="2"/>
      <c r="O51" s="41"/>
      <c r="P51" s="41"/>
      <c r="Q51" s="41"/>
      <c r="R51" s="41"/>
    </row>
    <row r="52" spans="1:18" ht="30" customHeight="1">
      <c r="A52" s="2"/>
      <c r="B52" s="2"/>
      <c r="C52" s="2"/>
      <c r="D52" s="2"/>
      <c r="O52" s="41"/>
      <c r="P52" s="41"/>
      <c r="Q52" s="41"/>
      <c r="R52" s="41"/>
    </row>
    <row r="53" spans="1:18" ht="30" customHeight="1">
      <c r="A53" s="2"/>
      <c r="B53" s="2"/>
      <c r="C53" s="2"/>
      <c r="D53" s="2"/>
      <c r="O53" s="41"/>
      <c r="P53" s="41"/>
      <c r="Q53" s="41"/>
      <c r="R53" s="41"/>
    </row>
  </sheetData>
  <mergeCells count="41">
    <mergeCell ref="A1:N1"/>
    <mergeCell ref="C2:F2"/>
    <mergeCell ref="G2:J2"/>
    <mergeCell ref="K2:N2"/>
    <mergeCell ref="A3:A6"/>
    <mergeCell ref="A7:A8"/>
    <mergeCell ref="A39:A44"/>
    <mergeCell ref="A9:A10"/>
    <mergeCell ref="A11:A12"/>
    <mergeCell ref="A13:A14"/>
    <mergeCell ref="A15:A16"/>
    <mergeCell ref="A17:A22"/>
    <mergeCell ref="A23:A24"/>
    <mergeCell ref="A25:A26"/>
    <mergeCell ref="A27:A28"/>
    <mergeCell ref="A29:A30"/>
    <mergeCell ref="A31:A32"/>
    <mergeCell ref="A33:A38"/>
    <mergeCell ref="H40:H44"/>
    <mergeCell ref="M40:M44"/>
    <mergeCell ref="N40:N44"/>
    <mergeCell ref="M34:M38"/>
    <mergeCell ref="N34:N38"/>
    <mergeCell ref="L34:L38"/>
    <mergeCell ref="H34:H38"/>
    <mergeCell ref="I34:I38"/>
    <mergeCell ref="C34:C38"/>
    <mergeCell ref="D34:D38"/>
    <mergeCell ref="E34:E38"/>
    <mergeCell ref="C40:C44"/>
    <mergeCell ref="C18:C22"/>
    <mergeCell ref="H18:H22"/>
    <mergeCell ref="M18:M22"/>
    <mergeCell ref="D18:D22"/>
    <mergeCell ref="E18:E22"/>
    <mergeCell ref="F18:F22"/>
    <mergeCell ref="G18:G22"/>
    <mergeCell ref="I18:I22"/>
    <mergeCell ref="J18:J22"/>
    <mergeCell ref="K18:K22"/>
    <mergeCell ref="L18:L22"/>
  </mergeCells>
  <phoneticPr fontId="2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B68"/>
  <sheetViews>
    <sheetView workbookViewId="0">
      <selection activeCell="R27" sqref="R27"/>
    </sheetView>
  </sheetViews>
  <sheetFormatPr defaultColWidth="10.25" defaultRowHeight="16.5"/>
  <cols>
    <col min="1" max="10" width="9.625" style="16" customWidth="1"/>
    <col min="11" max="11" width="15.625" style="16" hidden="1" customWidth="1"/>
    <col min="12" max="12" width="14.125" style="16" customWidth="1"/>
    <col min="13" max="14" width="10.25" style="16" customWidth="1"/>
    <col min="15" max="256" width="10.25" style="16"/>
    <col min="257" max="266" width="10.25" style="16" customWidth="1"/>
    <col min="267" max="267" width="15.625" style="16" customWidth="1"/>
    <col min="268" max="268" width="14.125" style="16" customWidth="1"/>
    <col min="269" max="270" width="10.25" style="16" customWidth="1"/>
    <col min="271" max="512" width="10.25" style="16"/>
    <col min="513" max="522" width="10.25" style="16" customWidth="1"/>
    <col min="523" max="523" width="15.625" style="16" customWidth="1"/>
    <col min="524" max="524" width="14.125" style="16" customWidth="1"/>
    <col min="525" max="526" width="10.25" style="16" customWidth="1"/>
    <col min="527" max="768" width="10.25" style="16"/>
    <col min="769" max="778" width="10.25" style="16" customWidth="1"/>
    <col min="779" max="779" width="15.625" style="16" customWidth="1"/>
    <col min="780" max="780" width="14.125" style="16" customWidth="1"/>
    <col min="781" max="782" width="10.25" style="16" customWidth="1"/>
    <col min="783" max="1024" width="10.25" style="16"/>
    <col min="1025" max="1034" width="10.25" style="16" customWidth="1"/>
    <col min="1035" max="1035" width="15.625" style="16" customWidth="1"/>
    <col min="1036" max="1036" width="14.125" style="16" customWidth="1"/>
    <col min="1037" max="1038" width="10.25" style="16" customWidth="1"/>
    <col min="1039" max="1280" width="10.25" style="16"/>
    <col min="1281" max="1290" width="10.25" style="16" customWidth="1"/>
    <col min="1291" max="1291" width="15.625" style="16" customWidth="1"/>
    <col min="1292" max="1292" width="14.125" style="16" customWidth="1"/>
    <col min="1293" max="1294" width="10.25" style="16" customWidth="1"/>
    <col min="1295" max="1536" width="10.25" style="16"/>
    <col min="1537" max="1546" width="10.25" style="16" customWidth="1"/>
    <col min="1547" max="1547" width="15.625" style="16" customWidth="1"/>
    <col min="1548" max="1548" width="14.125" style="16" customWidth="1"/>
    <col min="1549" max="1550" width="10.25" style="16" customWidth="1"/>
    <col min="1551" max="1792" width="10.25" style="16"/>
    <col min="1793" max="1802" width="10.25" style="16" customWidth="1"/>
    <col min="1803" max="1803" width="15.625" style="16" customWidth="1"/>
    <col min="1804" max="1804" width="14.125" style="16" customWidth="1"/>
    <col min="1805" max="1806" width="10.25" style="16" customWidth="1"/>
    <col min="1807" max="2048" width="10.25" style="16"/>
    <col min="2049" max="2058" width="10.25" style="16" customWidth="1"/>
    <col min="2059" max="2059" width="15.625" style="16" customWidth="1"/>
    <col min="2060" max="2060" width="14.125" style="16" customWidth="1"/>
    <col min="2061" max="2062" width="10.25" style="16" customWidth="1"/>
    <col min="2063" max="2304" width="10.25" style="16"/>
    <col min="2305" max="2314" width="10.25" style="16" customWidth="1"/>
    <col min="2315" max="2315" width="15.625" style="16" customWidth="1"/>
    <col min="2316" max="2316" width="14.125" style="16" customWidth="1"/>
    <col min="2317" max="2318" width="10.25" style="16" customWidth="1"/>
    <col min="2319" max="2560" width="10.25" style="16"/>
    <col min="2561" max="2570" width="10.25" style="16" customWidth="1"/>
    <col min="2571" max="2571" width="15.625" style="16" customWidth="1"/>
    <col min="2572" max="2572" width="14.125" style="16" customWidth="1"/>
    <col min="2573" max="2574" width="10.25" style="16" customWidth="1"/>
    <col min="2575" max="2816" width="10.25" style="16"/>
    <col min="2817" max="2826" width="10.25" style="16" customWidth="1"/>
    <col min="2827" max="2827" width="15.625" style="16" customWidth="1"/>
    <col min="2828" max="2828" width="14.125" style="16" customWidth="1"/>
    <col min="2829" max="2830" width="10.25" style="16" customWidth="1"/>
    <col min="2831" max="3072" width="10.25" style="16"/>
    <col min="3073" max="3082" width="10.25" style="16" customWidth="1"/>
    <col min="3083" max="3083" width="15.625" style="16" customWidth="1"/>
    <col min="3084" max="3084" width="14.125" style="16" customWidth="1"/>
    <col min="3085" max="3086" width="10.25" style="16" customWidth="1"/>
    <col min="3087" max="3328" width="10.25" style="16"/>
    <col min="3329" max="3338" width="10.25" style="16" customWidth="1"/>
    <col min="3339" max="3339" width="15.625" style="16" customWidth="1"/>
    <col min="3340" max="3340" width="14.125" style="16" customWidth="1"/>
    <col min="3341" max="3342" width="10.25" style="16" customWidth="1"/>
    <col min="3343" max="3584" width="10.25" style="16"/>
    <col min="3585" max="3594" width="10.25" style="16" customWidth="1"/>
    <col min="3595" max="3595" width="15.625" style="16" customWidth="1"/>
    <col min="3596" max="3596" width="14.125" style="16" customWidth="1"/>
    <col min="3597" max="3598" width="10.25" style="16" customWidth="1"/>
    <col min="3599" max="3840" width="10.25" style="16"/>
    <col min="3841" max="3850" width="10.25" style="16" customWidth="1"/>
    <col min="3851" max="3851" width="15.625" style="16" customWidth="1"/>
    <col min="3852" max="3852" width="14.125" style="16" customWidth="1"/>
    <col min="3853" max="3854" width="10.25" style="16" customWidth="1"/>
    <col min="3855" max="4096" width="10.25" style="16"/>
    <col min="4097" max="4106" width="10.25" style="16" customWidth="1"/>
    <col min="4107" max="4107" width="15.625" style="16" customWidth="1"/>
    <col min="4108" max="4108" width="14.125" style="16" customWidth="1"/>
    <col min="4109" max="4110" width="10.25" style="16" customWidth="1"/>
    <col min="4111" max="4352" width="10.25" style="16"/>
    <col min="4353" max="4362" width="10.25" style="16" customWidth="1"/>
    <col min="4363" max="4363" width="15.625" style="16" customWidth="1"/>
    <col min="4364" max="4364" width="14.125" style="16" customWidth="1"/>
    <col min="4365" max="4366" width="10.25" style="16" customWidth="1"/>
    <col min="4367" max="4608" width="10.25" style="16"/>
    <col min="4609" max="4618" width="10.25" style="16" customWidth="1"/>
    <col min="4619" max="4619" width="15.625" style="16" customWidth="1"/>
    <col min="4620" max="4620" width="14.125" style="16" customWidth="1"/>
    <col min="4621" max="4622" width="10.25" style="16" customWidth="1"/>
    <col min="4623" max="4864" width="10.25" style="16"/>
    <col min="4865" max="4874" width="10.25" style="16" customWidth="1"/>
    <col min="4875" max="4875" width="15.625" style="16" customWidth="1"/>
    <col min="4876" max="4876" width="14.125" style="16" customWidth="1"/>
    <col min="4877" max="4878" width="10.25" style="16" customWidth="1"/>
    <col min="4879" max="5120" width="10.25" style="16"/>
    <col min="5121" max="5130" width="10.25" style="16" customWidth="1"/>
    <col min="5131" max="5131" width="15.625" style="16" customWidth="1"/>
    <col min="5132" max="5132" width="14.125" style="16" customWidth="1"/>
    <col min="5133" max="5134" width="10.25" style="16" customWidth="1"/>
    <col min="5135" max="5376" width="10.25" style="16"/>
    <col min="5377" max="5386" width="10.25" style="16" customWidth="1"/>
    <col min="5387" max="5387" width="15.625" style="16" customWidth="1"/>
    <col min="5388" max="5388" width="14.125" style="16" customWidth="1"/>
    <col min="5389" max="5390" width="10.25" style="16" customWidth="1"/>
    <col min="5391" max="5632" width="10.25" style="16"/>
    <col min="5633" max="5642" width="10.25" style="16" customWidth="1"/>
    <col min="5643" max="5643" width="15.625" style="16" customWidth="1"/>
    <col min="5644" max="5644" width="14.125" style="16" customWidth="1"/>
    <col min="5645" max="5646" width="10.25" style="16" customWidth="1"/>
    <col min="5647" max="5888" width="10.25" style="16"/>
    <col min="5889" max="5898" width="10.25" style="16" customWidth="1"/>
    <col min="5899" max="5899" width="15.625" style="16" customWidth="1"/>
    <col min="5900" max="5900" width="14.125" style="16" customWidth="1"/>
    <col min="5901" max="5902" width="10.25" style="16" customWidth="1"/>
    <col min="5903" max="6144" width="10.25" style="16"/>
    <col min="6145" max="6154" width="10.25" style="16" customWidth="1"/>
    <col min="6155" max="6155" width="15.625" style="16" customWidth="1"/>
    <col min="6156" max="6156" width="14.125" style="16" customWidth="1"/>
    <col min="6157" max="6158" width="10.25" style="16" customWidth="1"/>
    <col min="6159" max="6400" width="10.25" style="16"/>
    <col min="6401" max="6410" width="10.25" style="16" customWidth="1"/>
    <col min="6411" max="6411" width="15.625" style="16" customWidth="1"/>
    <col min="6412" max="6412" width="14.125" style="16" customWidth="1"/>
    <col min="6413" max="6414" width="10.25" style="16" customWidth="1"/>
    <col min="6415" max="6656" width="10.25" style="16"/>
    <col min="6657" max="6666" width="10.25" style="16" customWidth="1"/>
    <col min="6667" max="6667" width="15.625" style="16" customWidth="1"/>
    <col min="6668" max="6668" width="14.125" style="16" customWidth="1"/>
    <col min="6669" max="6670" width="10.25" style="16" customWidth="1"/>
    <col min="6671" max="6912" width="10.25" style="16"/>
    <col min="6913" max="6922" width="10.25" style="16" customWidth="1"/>
    <col min="6923" max="6923" width="15.625" style="16" customWidth="1"/>
    <col min="6924" max="6924" width="14.125" style="16" customWidth="1"/>
    <col min="6925" max="6926" width="10.25" style="16" customWidth="1"/>
    <col min="6927" max="7168" width="10.25" style="16"/>
    <col min="7169" max="7178" width="10.25" style="16" customWidth="1"/>
    <col min="7179" max="7179" width="15.625" style="16" customWidth="1"/>
    <col min="7180" max="7180" width="14.125" style="16" customWidth="1"/>
    <col min="7181" max="7182" width="10.25" style="16" customWidth="1"/>
    <col min="7183" max="7424" width="10.25" style="16"/>
    <col min="7425" max="7434" width="10.25" style="16" customWidth="1"/>
    <col min="7435" max="7435" width="15.625" style="16" customWidth="1"/>
    <col min="7436" max="7436" width="14.125" style="16" customWidth="1"/>
    <col min="7437" max="7438" width="10.25" style="16" customWidth="1"/>
    <col min="7439" max="7680" width="10.25" style="16"/>
    <col min="7681" max="7690" width="10.25" style="16" customWidth="1"/>
    <col min="7691" max="7691" width="15.625" style="16" customWidth="1"/>
    <col min="7692" max="7692" width="14.125" style="16" customWidth="1"/>
    <col min="7693" max="7694" width="10.25" style="16" customWidth="1"/>
    <col min="7695" max="7936" width="10.25" style="16"/>
    <col min="7937" max="7946" width="10.25" style="16" customWidth="1"/>
    <col min="7947" max="7947" width="15.625" style="16" customWidth="1"/>
    <col min="7948" max="7948" width="14.125" style="16" customWidth="1"/>
    <col min="7949" max="7950" width="10.25" style="16" customWidth="1"/>
    <col min="7951" max="8192" width="10.25" style="16"/>
    <col min="8193" max="8202" width="10.25" style="16" customWidth="1"/>
    <col min="8203" max="8203" width="15.625" style="16" customWidth="1"/>
    <col min="8204" max="8204" width="14.125" style="16" customWidth="1"/>
    <col min="8205" max="8206" width="10.25" style="16" customWidth="1"/>
    <col min="8207" max="8448" width="10.25" style="16"/>
    <col min="8449" max="8458" width="10.25" style="16" customWidth="1"/>
    <col min="8459" max="8459" width="15.625" style="16" customWidth="1"/>
    <col min="8460" max="8460" width="14.125" style="16" customWidth="1"/>
    <col min="8461" max="8462" width="10.25" style="16" customWidth="1"/>
    <col min="8463" max="8704" width="10.25" style="16"/>
    <col min="8705" max="8714" width="10.25" style="16" customWidth="1"/>
    <col min="8715" max="8715" width="15.625" style="16" customWidth="1"/>
    <col min="8716" max="8716" width="14.125" style="16" customWidth="1"/>
    <col min="8717" max="8718" width="10.25" style="16" customWidth="1"/>
    <col min="8719" max="8960" width="10.25" style="16"/>
    <col min="8961" max="8970" width="10.25" style="16" customWidth="1"/>
    <col min="8971" max="8971" width="15.625" style="16" customWidth="1"/>
    <col min="8972" max="8972" width="14.125" style="16" customWidth="1"/>
    <col min="8973" max="8974" width="10.25" style="16" customWidth="1"/>
    <col min="8975" max="9216" width="10.25" style="16"/>
    <col min="9217" max="9226" width="10.25" style="16" customWidth="1"/>
    <col min="9227" max="9227" width="15.625" style="16" customWidth="1"/>
    <col min="9228" max="9228" width="14.125" style="16" customWidth="1"/>
    <col min="9229" max="9230" width="10.25" style="16" customWidth="1"/>
    <col min="9231" max="9472" width="10.25" style="16"/>
    <col min="9473" max="9482" width="10.25" style="16" customWidth="1"/>
    <col min="9483" max="9483" width="15.625" style="16" customWidth="1"/>
    <col min="9484" max="9484" width="14.125" style="16" customWidth="1"/>
    <col min="9485" max="9486" width="10.25" style="16" customWidth="1"/>
    <col min="9487" max="9728" width="10.25" style="16"/>
    <col min="9729" max="9738" width="10.25" style="16" customWidth="1"/>
    <col min="9739" max="9739" width="15.625" style="16" customWidth="1"/>
    <col min="9740" max="9740" width="14.125" style="16" customWidth="1"/>
    <col min="9741" max="9742" width="10.25" style="16" customWidth="1"/>
    <col min="9743" max="9984" width="10.25" style="16"/>
    <col min="9985" max="9994" width="10.25" style="16" customWidth="1"/>
    <col min="9995" max="9995" width="15.625" style="16" customWidth="1"/>
    <col min="9996" max="9996" width="14.125" style="16" customWidth="1"/>
    <col min="9997" max="9998" width="10.25" style="16" customWidth="1"/>
    <col min="9999" max="10240" width="10.25" style="16"/>
    <col min="10241" max="10250" width="10.25" style="16" customWidth="1"/>
    <col min="10251" max="10251" width="15.625" style="16" customWidth="1"/>
    <col min="10252" max="10252" width="14.125" style="16" customWidth="1"/>
    <col min="10253" max="10254" width="10.25" style="16" customWidth="1"/>
    <col min="10255" max="10496" width="10.25" style="16"/>
    <col min="10497" max="10506" width="10.25" style="16" customWidth="1"/>
    <col min="10507" max="10507" width="15.625" style="16" customWidth="1"/>
    <col min="10508" max="10508" width="14.125" style="16" customWidth="1"/>
    <col min="10509" max="10510" width="10.25" style="16" customWidth="1"/>
    <col min="10511" max="10752" width="10.25" style="16"/>
    <col min="10753" max="10762" width="10.25" style="16" customWidth="1"/>
    <col min="10763" max="10763" width="15.625" style="16" customWidth="1"/>
    <col min="10764" max="10764" width="14.125" style="16" customWidth="1"/>
    <col min="10765" max="10766" width="10.25" style="16" customWidth="1"/>
    <col min="10767" max="11008" width="10.25" style="16"/>
    <col min="11009" max="11018" width="10.25" style="16" customWidth="1"/>
    <col min="11019" max="11019" width="15.625" style="16" customWidth="1"/>
    <col min="11020" max="11020" width="14.125" style="16" customWidth="1"/>
    <col min="11021" max="11022" width="10.25" style="16" customWidth="1"/>
    <col min="11023" max="11264" width="10.25" style="16"/>
    <col min="11265" max="11274" width="10.25" style="16" customWidth="1"/>
    <col min="11275" max="11275" width="15.625" style="16" customWidth="1"/>
    <col min="11276" max="11276" width="14.125" style="16" customWidth="1"/>
    <col min="11277" max="11278" width="10.25" style="16" customWidth="1"/>
    <col min="11279" max="11520" width="10.25" style="16"/>
    <col min="11521" max="11530" width="10.25" style="16" customWidth="1"/>
    <col min="11531" max="11531" width="15.625" style="16" customWidth="1"/>
    <col min="11532" max="11532" width="14.125" style="16" customWidth="1"/>
    <col min="11533" max="11534" width="10.25" style="16" customWidth="1"/>
    <col min="11535" max="11776" width="10.25" style="16"/>
    <col min="11777" max="11786" width="10.25" style="16" customWidth="1"/>
    <col min="11787" max="11787" width="15.625" style="16" customWidth="1"/>
    <col min="11788" max="11788" width="14.125" style="16" customWidth="1"/>
    <col min="11789" max="11790" width="10.25" style="16" customWidth="1"/>
    <col min="11791" max="12032" width="10.25" style="16"/>
    <col min="12033" max="12042" width="10.25" style="16" customWidth="1"/>
    <col min="12043" max="12043" width="15.625" style="16" customWidth="1"/>
    <col min="12044" max="12044" width="14.125" style="16" customWidth="1"/>
    <col min="12045" max="12046" width="10.25" style="16" customWidth="1"/>
    <col min="12047" max="12288" width="10.25" style="16"/>
    <col min="12289" max="12298" width="10.25" style="16" customWidth="1"/>
    <col min="12299" max="12299" width="15.625" style="16" customWidth="1"/>
    <col min="12300" max="12300" width="14.125" style="16" customWidth="1"/>
    <col min="12301" max="12302" width="10.25" style="16" customWidth="1"/>
    <col min="12303" max="12544" width="10.25" style="16"/>
    <col min="12545" max="12554" width="10.25" style="16" customWidth="1"/>
    <col min="12555" max="12555" width="15.625" style="16" customWidth="1"/>
    <col min="12556" max="12556" width="14.125" style="16" customWidth="1"/>
    <col min="12557" max="12558" width="10.25" style="16" customWidth="1"/>
    <col min="12559" max="12800" width="10.25" style="16"/>
    <col min="12801" max="12810" width="10.25" style="16" customWidth="1"/>
    <col min="12811" max="12811" width="15.625" style="16" customWidth="1"/>
    <col min="12812" max="12812" width="14.125" style="16" customWidth="1"/>
    <col min="12813" max="12814" width="10.25" style="16" customWidth="1"/>
    <col min="12815" max="13056" width="10.25" style="16"/>
    <col min="13057" max="13066" width="10.25" style="16" customWidth="1"/>
    <col min="13067" max="13067" width="15.625" style="16" customWidth="1"/>
    <col min="13068" max="13068" width="14.125" style="16" customWidth="1"/>
    <col min="13069" max="13070" width="10.25" style="16" customWidth="1"/>
    <col min="13071" max="13312" width="10.25" style="16"/>
    <col min="13313" max="13322" width="10.25" style="16" customWidth="1"/>
    <col min="13323" max="13323" width="15.625" style="16" customWidth="1"/>
    <col min="13324" max="13324" width="14.125" style="16" customWidth="1"/>
    <col min="13325" max="13326" width="10.25" style="16" customWidth="1"/>
    <col min="13327" max="13568" width="10.25" style="16"/>
    <col min="13569" max="13578" width="10.25" style="16" customWidth="1"/>
    <col min="13579" max="13579" width="15.625" style="16" customWidth="1"/>
    <col min="13580" max="13580" width="14.125" style="16" customWidth="1"/>
    <col min="13581" max="13582" width="10.25" style="16" customWidth="1"/>
    <col min="13583" max="13824" width="10.25" style="16"/>
    <col min="13825" max="13834" width="10.25" style="16" customWidth="1"/>
    <col min="13835" max="13835" width="15.625" style="16" customWidth="1"/>
    <col min="13836" max="13836" width="14.125" style="16" customWidth="1"/>
    <col min="13837" max="13838" width="10.25" style="16" customWidth="1"/>
    <col min="13839" max="14080" width="10.25" style="16"/>
    <col min="14081" max="14090" width="10.25" style="16" customWidth="1"/>
    <col min="14091" max="14091" width="15.625" style="16" customWidth="1"/>
    <col min="14092" max="14092" width="14.125" style="16" customWidth="1"/>
    <col min="14093" max="14094" width="10.25" style="16" customWidth="1"/>
    <col min="14095" max="14336" width="10.25" style="16"/>
    <col min="14337" max="14346" width="10.25" style="16" customWidth="1"/>
    <col min="14347" max="14347" width="15.625" style="16" customWidth="1"/>
    <col min="14348" max="14348" width="14.125" style="16" customWidth="1"/>
    <col min="14349" max="14350" width="10.25" style="16" customWidth="1"/>
    <col min="14351" max="14592" width="10.25" style="16"/>
    <col min="14593" max="14602" width="10.25" style="16" customWidth="1"/>
    <col min="14603" max="14603" width="15.625" style="16" customWidth="1"/>
    <col min="14604" max="14604" width="14.125" style="16" customWidth="1"/>
    <col min="14605" max="14606" width="10.25" style="16" customWidth="1"/>
    <col min="14607" max="14848" width="10.25" style="16"/>
    <col min="14849" max="14858" width="10.25" style="16" customWidth="1"/>
    <col min="14859" max="14859" width="15.625" style="16" customWidth="1"/>
    <col min="14860" max="14860" width="14.125" style="16" customWidth="1"/>
    <col min="14861" max="14862" width="10.25" style="16" customWidth="1"/>
    <col min="14863" max="15104" width="10.25" style="16"/>
    <col min="15105" max="15114" width="10.25" style="16" customWidth="1"/>
    <col min="15115" max="15115" width="15.625" style="16" customWidth="1"/>
    <col min="15116" max="15116" width="14.125" style="16" customWidth="1"/>
    <col min="15117" max="15118" width="10.25" style="16" customWidth="1"/>
    <col min="15119" max="15360" width="10.25" style="16"/>
    <col min="15361" max="15370" width="10.25" style="16" customWidth="1"/>
    <col min="15371" max="15371" width="15.625" style="16" customWidth="1"/>
    <col min="15372" max="15372" width="14.125" style="16" customWidth="1"/>
    <col min="15373" max="15374" width="10.25" style="16" customWidth="1"/>
    <col min="15375" max="15616" width="10.25" style="16"/>
    <col min="15617" max="15626" width="10.25" style="16" customWidth="1"/>
    <col min="15627" max="15627" width="15.625" style="16" customWidth="1"/>
    <col min="15628" max="15628" width="14.125" style="16" customWidth="1"/>
    <col min="15629" max="15630" width="10.25" style="16" customWidth="1"/>
    <col min="15631" max="15872" width="10.25" style="16"/>
    <col min="15873" max="15882" width="10.25" style="16" customWidth="1"/>
    <col min="15883" max="15883" width="15.625" style="16" customWidth="1"/>
    <col min="15884" max="15884" width="14.125" style="16" customWidth="1"/>
    <col min="15885" max="15886" width="10.25" style="16" customWidth="1"/>
    <col min="15887" max="16128" width="10.25" style="16"/>
    <col min="16129" max="16138" width="10.25" style="16" customWidth="1"/>
    <col min="16139" max="16139" width="15.625" style="16" customWidth="1"/>
    <col min="16140" max="16140" width="14.125" style="16" customWidth="1"/>
    <col min="16141" max="16142" width="10.25" style="16" customWidth="1"/>
    <col min="16143" max="16384" width="10.25" style="16"/>
  </cols>
  <sheetData>
    <row r="1" spans="1:106" ht="18.75" customHeight="1">
      <c r="A1" s="184" t="s">
        <v>41</v>
      </c>
      <c r="B1" s="185"/>
      <c r="C1" s="185"/>
      <c r="D1" s="185"/>
      <c r="E1" s="185"/>
      <c r="F1" s="185"/>
      <c r="G1" s="185"/>
      <c r="H1" s="185"/>
      <c r="I1" s="185"/>
      <c r="J1" s="186"/>
    </row>
    <row r="2" spans="1:106" s="59" customFormat="1" ht="11.1" customHeight="1">
      <c r="A2" s="29" t="s">
        <v>7</v>
      </c>
      <c r="B2" s="30" t="s">
        <v>8</v>
      </c>
      <c r="C2" s="195" t="s">
        <v>2</v>
      </c>
      <c r="D2" s="195"/>
      <c r="E2" s="195"/>
      <c r="F2" s="195"/>
      <c r="G2" s="195" t="s">
        <v>1</v>
      </c>
      <c r="H2" s="195"/>
      <c r="I2" s="195"/>
      <c r="J2" s="195"/>
      <c r="K2" s="69" t="s">
        <v>9</v>
      </c>
    </row>
    <row r="3" spans="1:106" s="58" customFormat="1" ht="11.1" customHeight="1">
      <c r="A3" s="190" t="s">
        <v>10</v>
      </c>
      <c r="B3" s="6" t="s">
        <v>11</v>
      </c>
      <c r="C3" s="99">
        <v>1504</v>
      </c>
      <c r="D3" s="89">
        <v>1503</v>
      </c>
      <c r="E3" s="89">
        <v>1502</v>
      </c>
      <c r="F3" s="99">
        <v>1501</v>
      </c>
      <c r="G3" s="99">
        <v>1504</v>
      </c>
      <c r="H3" s="89">
        <v>1503</v>
      </c>
      <c r="I3" s="89">
        <v>1502</v>
      </c>
      <c r="J3" s="89">
        <v>1501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</row>
    <row r="4" spans="1:106" s="58" customFormat="1" ht="11.1" customHeight="1">
      <c r="A4" s="190"/>
      <c r="B4" s="6" t="s">
        <v>12</v>
      </c>
      <c r="C4" s="99" t="s">
        <v>13</v>
      </c>
      <c r="D4" s="89" t="s">
        <v>14</v>
      </c>
      <c r="E4" s="89" t="s">
        <v>14</v>
      </c>
      <c r="F4" s="99" t="s">
        <v>13</v>
      </c>
      <c r="G4" s="99" t="s">
        <v>13</v>
      </c>
      <c r="H4" s="89" t="s">
        <v>14</v>
      </c>
      <c r="I4" s="89" t="s">
        <v>14</v>
      </c>
      <c r="J4" s="89" t="s">
        <v>13</v>
      </c>
    </row>
    <row r="5" spans="1:106" s="58" customFormat="1" ht="11.1" customHeight="1">
      <c r="A5" s="190"/>
      <c r="B5" s="6" t="s">
        <v>15</v>
      </c>
      <c r="C5" s="113" t="s">
        <v>0</v>
      </c>
      <c r="D5" s="93" t="s">
        <v>0</v>
      </c>
      <c r="E5" s="93" t="s">
        <v>0</v>
      </c>
      <c r="F5" s="113" t="s">
        <v>0</v>
      </c>
      <c r="G5" s="113" t="s">
        <v>0</v>
      </c>
      <c r="H5" s="93" t="s">
        <v>0</v>
      </c>
      <c r="I5" s="93" t="s">
        <v>0</v>
      </c>
      <c r="J5" s="93" t="s">
        <v>0</v>
      </c>
    </row>
    <row r="6" spans="1:106" s="58" customFormat="1" ht="11.1" customHeight="1">
      <c r="A6" s="190"/>
      <c r="B6" s="6" t="s">
        <v>16</v>
      </c>
      <c r="C6" s="114">
        <v>87.78</v>
      </c>
      <c r="D6" s="181" t="s">
        <v>137</v>
      </c>
      <c r="E6" s="181" t="s">
        <v>137</v>
      </c>
      <c r="F6" s="114">
        <v>86.95</v>
      </c>
      <c r="G6" s="114">
        <v>86.95</v>
      </c>
      <c r="H6" s="181" t="s">
        <v>137</v>
      </c>
      <c r="I6" s="181" t="s">
        <v>137</v>
      </c>
      <c r="J6" s="181" t="s">
        <v>137</v>
      </c>
      <c r="K6" s="66" t="e">
        <f t="shared" ref="K6:K13" si="0">J6+I6+H6+G6+F6+E6+D6+C6</f>
        <v>#VALUE!</v>
      </c>
    </row>
    <row r="7" spans="1:106" s="58" customFormat="1" ht="11.1" customHeight="1">
      <c r="A7" s="190"/>
      <c r="B7" s="6" t="s">
        <v>17</v>
      </c>
      <c r="C7" s="109" t="s">
        <v>42</v>
      </c>
      <c r="D7" s="182"/>
      <c r="E7" s="182"/>
      <c r="F7" s="109" t="s">
        <v>43</v>
      </c>
      <c r="G7" s="109" t="s">
        <v>43</v>
      </c>
      <c r="H7" s="182"/>
      <c r="I7" s="182"/>
      <c r="J7" s="182"/>
      <c r="K7" s="66">
        <f t="shared" si="0"/>
        <v>205.10000000000002</v>
      </c>
    </row>
    <row r="8" spans="1:106" s="58" customFormat="1" ht="11.1" customHeight="1">
      <c r="A8" s="190"/>
      <c r="B8" s="68" t="s">
        <v>18</v>
      </c>
      <c r="C8" s="115">
        <v>29338.68</v>
      </c>
      <c r="D8" s="182"/>
      <c r="E8" s="182"/>
      <c r="F8" s="115">
        <v>29338.45</v>
      </c>
      <c r="G8" s="115">
        <v>29338.45</v>
      </c>
      <c r="H8" s="182"/>
      <c r="I8" s="182"/>
      <c r="J8" s="182"/>
      <c r="K8" s="66">
        <f t="shared" si="0"/>
        <v>88015.58</v>
      </c>
    </row>
    <row r="9" spans="1:106" s="58" customFormat="1" ht="11.1" customHeight="1">
      <c r="A9" s="190"/>
      <c r="B9" s="6" t="s">
        <v>19</v>
      </c>
      <c r="C9" s="116">
        <v>22995</v>
      </c>
      <c r="D9" s="182"/>
      <c r="E9" s="182"/>
      <c r="F9" s="116">
        <v>22995</v>
      </c>
      <c r="G9" s="116">
        <v>22995</v>
      </c>
      <c r="H9" s="182"/>
      <c r="I9" s="182"/>
      <c r="J9" s="182"/>
      <c r="K9" s="66">
        <f t="shared" si="0"/>
        <v>68985</v>
      </c>
    </row>
    <row r="10" spans="1:106" s="58" customFormat="1" ht="11.1" customHeight="1">
      <c r="A10" s="190"/>
      <c r="B10" s="6" t="s">
        <v>20</v>
      </c>
      <c r="C10" s="116">
        <v>2018501</v>
      </c>
      <c r="D10" s="183"/>
      <c r="E10" s="183"/>
      <c r="F10" s="116">
        <v>1999415</v>
      </c>
      <c r="G10" s="116">
        <v>1999415</v>
      </c>
      <c r="H10" s="183"/>
      <c r="I10" s="183"/>
      <c r="J10" s="183"/>
      <c r="K10" s="66">
        <f t="shared" si="0"/>
        <v>6017331</v>
      </c>
    </row>
    <row r="11" spans="1:106" s="58" customFormat="1" ht="11.1" customHeight="1">
      <c r="A11" s="190" t="s">
        <v>21</v>
      </c>
      <c r="B11" s="6" t="s">
        <v>11</v>
      </c>
      <c r="C11" s="89">
        <v>1404</v>
      </c>
      <c r="D11" s="89">
        <v>1403</v>
      </c>
      <c r="E11" s="89">
        <v>1402</v>
      </c>
      <c r="F11" s="89">
        <v>1401</v>
      </c>
      <c r="G11" s="89">
        <v>1404</v>
      </c>
      <c r="H11" s="89">
        <v>1403</v>
      </c>
      <c r="I11" s="89">
        <v>1402</v>
      </c>
      <c r="J11" s="89">
        <v>1401</v>
      </c>
      <c r="K11" s="66">
        <f t="shared" si="0"/>
        <v>11220</v>
      </c>
    </row>
    <row r="12" spans="1:106" s="58" customFormat="1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66" t="e">
        <f t="shared" si="0"/>
        <v>#VALUE!</v>
      </c>
    </row>
    <row r="13" spans="1:106" s="58" customFormat="1" ht="11.1" customHeight="1">
      <c r="A13" s="190" t="s">
        <v>22</v>
      </c>
      <c r="B13" s="6" t="s">
        <v>11</v>
      </c>
      <c r="C13" s="89">
        <v>1304</v>
      </c>
      <c r="D13" s="89">
        <v>1303</v>
      </c>
      <c r="E13" s="89">
        <v>1302</v>
      </c>
      <c r="F13" s="89">
        <v>1301</v>
      </c>
      <c r="G13" s="89">
        <v>1304</v>
      </c>
      <c r="H13" s="89">
        <v>1303</v>
      </c>
      <c r="I13" s="89">
        <v>1302</v>
      </c>
      <c r="J13" s="89">
        <v>1301</v>
      </c>
      <c r="K13" s="66">
        <f t="shared" si="0"/>
        <v>10420</v>
      </c>
    </row>
    <row r="14" spans="1:106" s="58" customFormat="1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66" t="e">
        <f t="shared" ref="K14:K21" si="1">J14+I14+H14+G14+F14+E14+D14+C14</f>
        <v>#VALUE!</v>
      </c>
    </row>
    <row r="15" spans="1:106" s="58" customFormat="1" ht="11.1" customHeight="1">
      <c r="A15" s="190" t="s">
        <v>23</v>
      </c>
      <c r="B15" s="6" t="s">
        <v>11</v>
      </c>
      <c r="C15" s="89">
        <v>1204</v>
      </c>
      <c r="D15" s="89">
        <v>1203</v>
      </c>
      <c r="E15" s="89">
        <v>1202</v>
      </c>
      <c r="F15" s="89">
        <v>1201</v>
      </c>
      <c r="G15" s="89">
        <v>1204</v>
      </c>
      <c r="H15" s="89">
        <v>1203</v>
      </c>
      <c r="I15" s="89">
        <v>1202</v>
      </c>
      <c r="J15" s="89">
        <v>1201</v>
      </c>
      <c r="K15" s="66">
        <f t="shared" si="1"/>
        <v>9620</v>
      </c>
    </row>
    <row r="16" spans="1:106" s="58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66" t="e">
        <f t="shared" si="1"/>
        <v>#VALUE!</v>
      </c>
    </row>
    <row r="17" spans="1:11" s="58" customFormat="1" ht="11.1" customHeight="1">
      <c r="A17" s="190" t="s">
        <v>24</v>
      </c>
      <c r="B17" s="6" t="s">
        <v>11</v>
      </c>
      <c r="C17" s="89">
        <v>1104</v>
      </c>
      <c r="D17" s="89">
        <v>1103</v>
      </c>
      <c r="E17" s="89">
        <v>1102</v>
      </c>
      <c r="F17" s="89">
        <v>1101</v>
      </c>
      <c r="G17" s="89">
        <v>1104</v>
      </c>
      <c r="H17" s="89">
        <v>1103</v>
      </c>
      <c r="I17" s="89">
        <v>1102</v>
      </c>
      <c r="J17" s="89">
        <v>1101</v>
      </c>
      <c r="K17" s="66">
        <f t="shared" si="1"/>
        <v>8820</v>
      </c>
    </row>
    <row r="18" spans="1:11" s="58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66" t="e">
        <f t="shared" si="1"/>
        <v>#VALUE!</v>
      </c>
    </row>
    <row r="19" spans="1:11" s="58" customFormat="1" ht="11.1" customHeight="1">
      <c r="A19" s="190" t="s">
        <v>25</v>
      </c>
      <c r="B19" s="6" t="s">
        <v>11</v>
      </c>
      <c r="C19" s="89">
        <v>1004</v>
      </c>
      <c r="D19" s="89">
        <v>1003</v>
      </c>
      <c r="E19" s="89">
        <v>1002</v>
      </c>
      <c r="F19" s="89">
        <v>1001</v>
      </c>
      <c r="G19" s="89">
        <v>1004</v>
      </c>
      <c r="H19" s="89">
        <v>1003</v>
      </c>
      <c r="I19" s="89">
        <v>1002</v>
      </c>
      <c r="J19" s="89">
        <v>1001</v>
      </c>
      <c r="K19" s="66">
        <f t="shared" si="1"/>
        <v>8020</v>
      </c>
    </row>
    <row r="20" spans="1:11" s="58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66" t="e">
        <f t="shared" si="1"/>
        <v>#VALUE!</v>
      </c>
    </row>
    <row r="21" spans="1:11" s="58" customFormat="1" ht="11.1" customHeight="1">
      <c r="A21" s="190" t="s">
        <v>26</v>
      </c>
      <c r="B21" s="6" t="s">
        <v>11</v>
      </c>
      <c r="C21" s="89">
        <v>904</v>
      </c>
      <c r="D21" s="89">
        <v>903</v>
      </c>
      <c r="E21" s="89">
        <v>902</v>
      </c>
      <c r="F21" s="89">
        <v>901</v>
      </c>
      <c r="G21" s="89">
        <v>904</v>
      </c>
      <c r="H21" s="89">
        <v>903</v>
      </c>
      <c r="I21" s="89">
        <v>902</v>
      </c>
      <c r="J21" s="89">
        <v>901</v>
      </c>
      <c r="K21" s="66">
        <f t="shared" si="1"/>
        <v>7220</v>
      </c>
    </row>
    <row r="22" spans="1:11" s="58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66" t="e">
        <f t="shared" ref="K22:K27" si="2">J22+I22+H22+G22+F22+E22+D22+C22</f>
        <v>#VALUE!</v>
      </c>
    </row>
    <row r="23" spans="1:11" s="58" customFormat="1" ht="11.1" customHeight="1">
      <c r="A23" s="190" t="s">
        <v>27</v>
      </c>
      <c r="B23" s="6" t="s">
        <v>11</v>
      </c>
      <c r="C23" s="89">
        <v>804</v>
      </c>
      <c r="D23" s="89">
        <v>803</v>
      </c>
      <c r="E23" s="89">
        <v>802</v>
      </c>
      <c r="F23" s="89">
        <v>801</v>
      </c>
      <c r="G23" s="89">
        <v>804</v>
      </c>
      <c r="H23" s="89">
        <v>803</v>
      </c>
      <c r="I23" s="89">
        <v>802</v>
      </c>
      <c r="J23" s="89">
        <v>801</v>
      </c>
      <c r="K23" s="66">
        <f t="shared" si="2"/>
        <v>6420</v>
      </c>
    </row>
    <row r="24" spans="1:11" s="58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66" t="e">
        <f t="shared" si="2"/>
        <v>#VALUE!</v>
      </c>
    </row>
    <row r="25" spans="1:11" s="58" customFormat="1" ht="11.1" customHeight="1">
      <c r="A25" s="190" t="s">
        <v>28</v>
      </c>
      <c r="B25" s="6" t="s">
        <v>11</v>
      </c>
      <c r="C25" s="89">
        <v>704</v>
      </c>
      <c r="D25" s="89">
        <v>703</v>
      </c>
      <c r="E25" s="89">
        <v>702</v>
      </c>
      <c r="F25" s="89">
        <v>701</v>
      </c>
      <c r="G25" s="89">
        <v>704</v>
      </c>
      <c r="H25" s="89">
        <v>703</v>
      </c>
      <c r="I25" s="89">
        <v>702</v>
      </c>
      <c r="J25" s="89">
        <v>701</v>
      </c>
      <c r="K25" s="66">
        <f t="shared" si="2"/>
        <v>5620</v>
      </c>
    </row>
    <row r="26" spans="1:11" s="58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66" t="e">
        <f t="shared" si="2"/>
        <v>#VALUE!</v>
      </c>
    </row>
    <row r="27" spans="1:11" s="58" customFormat="1" ht="11.1" customHeight="1">
      <c r="A27" s="190" t="s">
        <v>29</v>
      </c>
      <c r="B27" s="6" t="s">
        <v>11</v>
      </c>
      <c r="C27" s="89">
        <v>604</v>
      </c>
      <c r="D27" s="89">
        <v>603</v>
      </c>
      <c r="E27" s="89">
        <v>602</v>
      </c>
      <c r="F27" s="89">
        <v>601</v>
      </c>
      <c r="G27" s="89">
        <v>604</v>
      </c>
      <c r="H27" s="89">
        <v>603</v>
      </c>
      <c r="I27" s="89">
        <v>602</v>
      </c>
      <c r="J27" s="89">
        <v>601</v>
      </c>
      <c r="K27" s="66">
        <f t="shared" si="2"/>
        <v>4820</v>
      </c>
    </row>
    <row r="28" spans="1:11" s="58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66" t="e">
        <f t="shared" ref="K28:K31" si="3">J28+I28+H28+G28+F28+E28+D28+C28</f>
        <v>#VALUE!</v>
      </c>
    </row>
    <row r="29" spans="1:11" s="58" customFormat="1" ht="11.1" customHeight="1">
      <c r="A29" s="190" t="s">
        <v>30</v>
      </c>
      <c r="B29" s="6" t="s">
        <v>11</v>
      </c>
      <c r="C29" s="89">
        <v>504</v>
      </c>
      <c r="D29" s="89">
        <v>503</v>
      </c>
      <c r="E29" s="89">
        <v>502</v>
      </c>
      <c r="F29" s="89">
        <v>501</v>
      </c>
      <c r="G29" s="89">
        <v>504</v>
      </c>
      <c r="H29" s="89">
        <v>503</v>
      </c>
      <c r="I29" s="89">
        <v>502</v>
      </c>
      <c r="J29" s="89">
        <v>501</v>
      </c>
      <c r="K29" s="66">
        <f t="shared" si="3"/>
        <v>4020</v>
      </c>
    </row>
    <row r="30" spans="1:11" s="58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66" t="e">
        <f t="shared" si="3"/>
        <v>#VALUE!</v>
      </c>
    </row>
    <row r="31" spans="1:11" s="58" customFormat="1" ht="11.1" customHeight="1">
      <c r="A31" s="190" t="s">
        <v>31</v>
      </c>
      <c r="B31" s="6" t="s">
        <v>11</v>
      </c>
      <c r="C31" s="89">
        <v>404</v>
      </c>
      <c r="D31" s="89">
        <v>403</v>
      </c>
      <c r="E31" s="89">
        <v>402</v>
      </c>
      <c r="F31" s="99">
        <v>401</v>
      </c>
      <c r="G31" s="99">
        <v>404</v>
      </c>
      <c r="H31" s="89">
        <v>403</v>
      </c>
      <c r="I31" s="89">
        <v>402</v>
      </c>
      <c r="J31" s="89">
        <v>401</v>
      </c>
      <c r="K31" s="66">
        <f t="shared" si="3"/>
        <v>3220</v>
      </c>
    </row>
    <row r="32" spans="1:11" s="58" customFormat="1" ht="11.1" customHeight="1">
      <c r="A32" s="190"/>
      <c r="B32" s="6" t="s">
        <v>16</v>
      </c>
      <c r="C32" s="181" t="s">
        <v>137</v>
      </c>
      <c r="D32" s="181" t="s">
        <v>137</v>
      </c>
      <c r="E32" s="181" t="s">
        <v>137</v>
      </c>
      <c r="F32" s="114">
        <v>86.95</v>
      </c>
      <c r="G32" s="114">
        <v>86.95</v>
      </c>
      <c r="H32" s="181" t="s">
        <v>137</v>
      </c>
      <c r="I32" s="181" t="s">
        <v>137</v>
      </c>
      <c r="J32" s="181" t="s">
        <v>137</v>
      </c>
      <c r="K32" s="66" t="e">
        <f t="shared" ref="K32:K39" si="4">J32+I32+H32+G32+F32+E32+D32+C32</f>
        <v>#VALUE!</v>
      </c>
    </row>
    <row r="33" spans="1:11" s="58" customFormat="1" ht="11.1" customHeight="1">
      <c r="A33" s="190"/>
      <c r="B33" s="6" t="s">
        <v>17</v>
      </c>
      <c r="C33" s="182"/>
      <c r="D33" s="182"/>
      <c r="E33" s="182"/>
      <c r="F33" s="109" t="s">
        <v>43</v>
      </c>
      <c r="G33" s="109" t="s">
        <v>43</v>
      </c>
      <c r="H33" s="182"/>
      <c r="I33" s="182"/>
      <c r="J33" s="182"/>
      <c r="K33" s="66">
        <f t="shared" si="4"/>
        <v>136.30000000000001</v>
      </c>
    </row>
    <row r="34" spans="1:11" s="58" customFormat="1" ht="11.1" customHeight="1">
      <c r="A34" s="190"/>
      <c r="B34" s="68" t="s">
        <v>18</v>
      </c>
      <c r="C34" s="182"/>
      <c r="D34" s="182"/>
      <c r="E34" s="182"/>
      <c r="F34" s="115">
        <v>29306.560000000001</v>
      </c>
      <c r="G34" s="115">
        <v>29306.560000000001</v>
      </c>
      <c r="H34" s="182"/>
      <c r="I34" s="182"/>
      <c r="J34" s="182"/>
      <c r="K34" s="66">
        <f t="shared" si="4"/>
        <v>58613.120000000003</v>
      </c>
    </row>
    <row r="35" spans="1:11" s="58" customFormat="1" ht="11.1" customHeight="1">
      <c r="A35" s="190"/>
      <c r="B35" s="6" t="s">
        <v>19</v>
      </c>
      <c r="C35" s="182"/>
      <c r="D35" s="182"/>
      <c r="E35" s="182"/>
      <c r="F35" s="116">
        <v>22970</v>
      </c>
      <c r="G35" s="116">
        <v>22970</v>
      </c>
      <c r="H35" s="182"/>
      <c r="I35" s="182"/>
      <c r="J35" s="182"/>
      <c r="K35" s="66">
        <f t="shared" si="4"/>
        <v>45940</v>
      </c>
    </row>
    <row r="36" spans="1:11" s="58" customFormat="1" ht="11.1" customHeight="1">
      <c r="A36" s="190"/>
      <c r="B36" s="6" t="s">
        <v>20</v>
      </c>
      <c r="C36" s="183"/>
      <c r="D36" s="183"/>
      <c r="E36" s="183"/>
      <c r="F36" s="116">
        <v>1997242</v>
      </c>
      <c r="G36" s="116">
        <v>1997242</v>
      </c>
      <c r="H36" s="183"/>
      <c r="I36" s="183"/>
      <c r="J36" s="183"/>
      <c r="K36" s="66">
        <f t="shared" si="4"/>
        <v>3994484</v>
      </c>
    </row>
    <row r="37" spans="1:11" s="58" customFormat="1" ht="11.1" customHeight="1">
      <c r="A37" s="190" t="s">
        <v>32</v>
      </c>
      <c r="B37" s="6" t="s">
        <v>11</v>
      </c>
      <c r="C37" s="99">
        <v>304</v>
      </c>
      <c r="D37" s="89">
        <v>303</v>
      </c>
      <c r="E37" s="89">
        <v>302</v>
      </c>
      <c r="F37" s="99">
        <v>301</v>
      </c>
      <c r="G37" s="99">
        <v>304</v>
      </c>
      <c r="H37" s="89">
        <v>303</v>
      </c>
      <c r="I37" s="89">
        <v>302</v>
      </c>
      <c r="J37" s="89">
        <v>301</v>
      </c>
      <c r="K37" s="66">
        <f t="shared" si="4"/>
        <v>2420</v>
      </c>
    </row>
    <row r="38" spans="1:11" s="58" customFormat="1" ht="11.1" customHeight="1">
      <c r="A38" s="190"/>
      <c r="B38" s="6" t="s">
        <v>16</v>
      </c>
      <c r="C38" s="114">
        <v>87.78</v>
      </c>
      <c r="D38" s="181" t="s">
        <v>137</v>
      </c>
      <c r="E38" s="181" t="s">
        <v>137</v>
      </c>
      <c r="F38" s="114">
        <v>86.95</v>
      </c>
      <c r="G38" s="114">
        <v>86.95</v>
      </c>
      <c r="H38" s="181" t="s">
        <v>137</v>
      </c>
      <c r="I38" s="181" t="s">
        <v>137</v>
      </c>
      <c r="J38" s="181" t="s">
        <v>137</v>
      </c>
      <c r="K38" s="66" t="e">
        <f t="shared" si="4"/>
        <v>#VALUE!</v>
      </c>
    </row>
    <row r="39" spans="1:11" s="58" customFormat="1" ht="11.1" customHeight="1">
      <c r="A39" s="190"/>
      <c r="B39" s="6" t="s">
        <v>17</v>
      </c>
      <c r="C39" s="109" t="s">
        <v>42</v>
      </c>
      <c r="D39" s="182"/>
      <c r="E39" s="182"/>
      <c r="F39" s="109" t="s">
        <v>43</v>
      </c>
      <c r="G39" s="109" t="s">
        <v>43</v>
      </c>
      <c r="H39" s="182"/>
      <c r="I39" s="182"/>
      <c r="J39" s="182"/>
      <c r="K39" s="66">
        <f t="shared" si="4"/>
        <v>205.10000000000002</v>
      </c>
    </row>
    <row r="40" spans="1:11" s="58" customFormat="1" ht="11.1" customHeight="1">
      <c r="A40" s="190"/>
      <c r="B40" s="68" t="s">
        <v>18</v>
      </c>
      <c r="C40" s="115">
        <v>29294.02</v>
      </c>
      <c r="D40" s="182"/>
      <c r="E40" s="182"/>
      <c r="F40" s="115">
        <v>29293.79</v>
      </c>
      <c r="G40" s="115">
        <v>29293.79</v>
      </c>
      <c r="H40" s="182"/>
      <c r="I40" s="182"/>
      <c r="J40" s="182"/>
      <c r="K40" s="66"/>
    </row>
    <row r="41" spans="1:11" s="58" customFormat="1" ht="11.1" customHeight="1">
      <c r="A41" s="190"/>
      <c r="B41" s="6" t="s">
        <v>19</v>
      </c>
      <c r="C41" s="116">
        <v>22960</v>
      </c>
      <c r="D41" s="182"/>
      <c r="E41" s="182"/>
      <c r="F41" s="116">
        <v>22960</v>
      </c>
      <c r="G41" s="116">
        <v>22960</v>
      </c>
      <c r="H41" s="182"/>
      <c r="I41" s="182"/>
      <c r="J41" s="182"/>
      <c r="K41" s="66">
        <f>J41+I41+H41+G41+F41+E41+D41+C41</f>
        <v>68880</v>
      </c>
    </row>
    <row r="42" spans="1:11" s="58" customFormat="1" ht="11.1" customHeight="1">
      <c r="A42" s="190"/>
      <c r="B42" s="6" t="s">
        <v>20</v>
      </c>
      <c r="C42" s="116">
        <v>2015429</v>
      </c>
      <c r="D42" s="183"/>
      <c r="E42" s="183"/>
      <c r="F42" s="116">
        <v>1996372</v>
      </c>
      <c r="G42" s="116">
        <v>1996372</v>
      </c>
      <c r="H42" s="183"/>
      <c r="I42" s="183"/>
      <c r="J42" s="183"/>
      <c r="K42" s="66">
        <f>J42+I42+H42+G42+F42+E42+D42+C42</f>
        <v>6008173</v>
      </c>
    </row>
    <row r="43" spans="1:11" s="58" customFormat="1" ht="11.1" customHeight="1">
      <c r="A43" s="196" t="s">
        <v>33</v>
      </c>
      <c r="B43" s="70" t="s">
        <v>11</v>
      </c>
      <c r="C43" s="113">
        <v>204</v>
      </c>
      <c r="D43" s="113">
        <v>203</v>
      </c>
      <c r="E43" s="113">
        <v>202</v>
      </c>
      <c r="F43" s="113">
        <v>201</v>
      </c>
      <c r="G43" s="113">
        <v>204</v>
      </c>
      <c r="H43" s="113">
        <v>203</v>
      </c>
      <c r="I43" s="113">
        <v>202</v>
      </c>
      <c r="J43" s="113">
        <v>201</v>
      </c>
      <c r="K43" s="66">
        <f>J43+I43+H43+G43+F43+E43+D43+C43</f>
        <v>1620</v>
      </c>
    </row>
    <row r="44" spans="1:11" s="58" customFormat="1" ht="11.1" customHeight="1">
      <c r="A44" s="197"/>
      <c r="B44" s="68" t="s">
        <v>16</v>
      </c>
      <c r="C44" s="114">
        <v>87.78</v>
      </c>
      <c r="D44" s="114">
        <v>84.69</v>
      </c>
      <c r="E44" s="114">
        <v>84.69</v>
      </c>
      <c r="F44" s="114">
        <v>86.95</v>
      </c>
      <c r="G44" s="114">
        <v>86.95</v>
      </c>
      <c r="H44" s="114">
        <v>84.69</v>
      </c>
      <c r="I44" s="114">
        <v>84.69</v>
      </c>
      <c r="J44" s="114">
        <v>87.78</v>
      </c>
      <c r="K44" s="66">
        <f t="shared" ref="K44:K54" si="5">J44+I44+H44+G44+F44+E44+D44+C44</f>
        <v>688.22</v>
      </c>
    </row>
    <row r="45" spans="1:11" s="58" customFormat="1" ht="11.1" customHeight="1">
      <c r="A45" s="197"/>
      <c r="B45" s="70" t="s">
        <v>17</v>
      </c>
      <c r="C45" s="109" t="s">
        <v>42</v>
      </c>
      <c r="D45" s="109">
        <v>66.38</v>
      </c>
      <c r="E45" s="109">
        <v>66.38</v>
      </c>
      <c r="F45" s="109" t="s">
        <v>43</v>
      </c>
      <c r="G45" s="109" t="s">
        <v>43</v>
      </c>
      <c r="H45" s="109">
        <v>66.38</v>
      </c>
      <c r="I45" s="109">
        <v>66.38</v>
      </c>
      <c r="J45" s="109" t="s">
        <v>42</v>
      </c>
      <c r="K45" s="66">
        <f t="shared" si="5"/>
        <v>539.41999999999996</v>
      </c>
    </row>
    <row r="46" spans="1:11" s="58" customFormat="1" ht="11.1" customHeight="1">
      <c r="A46" s="197"/>
      <c r="B46" s="68" t="s">
        <v>18</v>
      </c>
      <c r="C46" s="115">
        <v>29281.26</v>
      </c>
      <c r="D46" s="115">
        <v>29280.44</v>
      </c>
      <c r="E46" s="115">
        <v>29280.44</v>
      </c>
      <c r="F46" s="115">
        <v>29281.040000000001</v>
      </c>
      <c r="G46" s="115">
        <v>29281.040000000001</v>
      </c>
      <c r="H46" s="115">
        <v>29280.44</v>
      </c>
      <c r="I46" s="115">
        <v>29280.44</v>
      </c>
      <c r="J46" s="115">
        <v>29281.26</v>
      </c>
      <c r="K46" s="66">
        <f t="shared" si="5"/>
        <v>234246.36000000002</v>
      </c>
    </row>
    <row r="47" spans="1:11" s="58" customFormat="1" ht="11.1" customHeight="1">
      <c r="A47" s="197"/>
      <c r="B47" s="6" t="s">
        <v>19</v>
      </c>
      <c r="C47" s="117">
        <v>22950</v>
      </c>
      <c r="D47" s="117">
        <v>22950</v>
      </c>
      <c r="E47" s="117">
        <v>22950</v>
      </c>
      <c r="F47" s="117">
        <v>22950</v>
      </c>
      <c r="G47" s="117">
        <v>22950</v>
      </c>
      <c r="H47" s="117">
        <v>22950</v>
      </c>
      <c r="I47" s="117">
        <v>22950</v>
      </c>
      <c r="J47" s="117">
        <v>22950</v>
      </c>
      <c r="K47" s="66">
        <f t="shared" si="5"/>
        <v>183600</v>
      </c>
    </row>
    <row r="48" spans="1:11" s="58" customFormat="1" ht="11.1" customHeight="1">
      <c r="A48" s="197"/>
      <c r="B48" s="71" t="s">
        <v>20</v>
      </c>
      <c r="C48" s="117">
        <v>2014551</v>
      </c>
      <c r="D48" s="117">
        <v>1943636</v>
      </c>
      <c r="E48" s="117">
        <v>1943636</v>
      </c>
      <c r="F48" s="117">
        <v>1995503</v>
      </c>
      <c r="G48" s="117">
        <v>1995503</v>
      </c>
      <c r="H48" s="117">
        <v>1943636</v>
      </c>
      <c r="I48" s="117">
        <v>1943636</v>
      </c>
      <c r="J48" s="117">
        <v>2014551</v>
      </c>
      <c r="K48" s="66">
        <f t="shared" si="5"/>
        <v>15794652</v>
      </c>
    </row>
    <row r="49" spans="1:12" s="58" customFormat="1" ht="11.1" customHeight="1">
      <c r="A49" s="196" t="s">
        <v>35</v>
      </c>
      <c r="B49" s="68" t="s">
        <v>11</v>
      </c>
      <c r="C49" s="109">
        <v>104</v>
      </c>
      <c r="D49" s="109">
        <v>103</v>
      </c>
      <c r="E49" s="109">
        <v>102</v>
      </c>
      <c r="F49" s="109">
        <v>101</v>
      </c>
      <c r="G49" s="109">
        <v>104</v>
      </c>
      <c r="H49" s="109">
        <v>103</v>
      </c>
      <c r="I49" s="90">
        <v>102</v>
      </c>
      <c r="J49" s="109">
        <v>101</v>
      </c>
      <c r="K49" s="66">
        <f t="shared" si="5"/>
        <v>820</v>
      </c>
    </row>
    <row r="50" spans="1:12" s="58" customFormat="1" ht="11.1" customHeight="1">
      <c r="A50" s="197"/>
      <c r="B50" s="71" t="s">
        <v>16</v>
      </c>
      <c r="C50" s="114">
        <v>87.78</v>
      </c>
      <c r="D50" s="114">
        <v>84.69</v>
      </c>
      <c r="E50" s="114">
        <v>84.69</v>
      </c>
      <c r="F50" s="114">
        <v>86.95</v>
      </c>
      <c r="G50" s="114">
        <v>86.95</v>
      </c>
      <c r="H50" s="114">
        <v>84.69</v>
      </c>
      <c r="I50" s="181" t="s">
        <v>137</v>
      </c>
      <c r="J50" s="114">
        <v>87.78</v>
      </c>
      <c r="K50" s="66" t="e">
        <f t="shared" si="5"/>
        <v>#VALUE!</v>
      </c>
    </row>
    <row r="51" spans="1:12" s="58" customFormat="1" ht="11.1" customHeight="1">
      <c r="A51" s="197"/>
      <c r="B51" s="68" t="s">
        <v>17</v>
      </c>
      <c r="C51" s="109" t="s">
        <v>42</v>
      </c>
      <c r="D51" s="109">
        <v>66.38</v>
      </c>
      <c r="E51" s="109">
        <v>66.38</v>
      </c>
      <c r="F51" s="109" t="s">
        <v>43</v>
      </c>
      <c r="G51" s="109" t="s">
        <v>43</v>
      </c>
      <c r="H51" s="109">
        <v>66.38</v>
      </c>
      <c r="I51" s="182"/>
      <c r="J51" s="109">
        <v>68.8</v>
      </c>
      <c r="K51" s="66">
        <f t="shared" si="5"/>
        <v>473.04</v>
      </c>
    </row>
    <row r="52" spans="1:12" s="58" customFormat="1" ht="11.1" customHeight="1">
      <c r="A52" s="197"/>
      <c r="B52" s="68" t="s">
        <v>18</v>
      </c>
      <c r="C52" s="115">
        <v>29185.58</v>
      </c>
      <c r="D52" s="115">
        <v>29184.75</v>
      </c>
      <c r="E52" s="115">
        <v>29184.75</v>
      </c>
      <c r="F52" s="115">
        <v>29185.34</v>
      </c>
      <c r="G52" s="115">
        <v>29185.34</v>
      </c>
      <c r="H52" s="115">
        <v>29184.75</v>
      </c>
      <c r="I52" s="182"/>
      <c r="J52" s="115">
        <v>29185.58</v>
      </c>
      <c r="K52" s="66">
        <f t="shared" si="5"/>
        <v>204296.09000000003</v>
      </c>
    </row>
    <row r="53" spans="1:12" s="58" customFormat="1" ht="11.1" customHeight="1">
      <c r="A53" s="197"/>
      <c r="B53" s="6" t="s">
        <v>19</v>
      </c>
      <c r="C53" s="118">
        <v>22875</v>
      </c>
      <c r="D53" s="118">
        <v>22875</v>
      </c>
      <c r="E53" s="118">
        <v>22875</v>
      </c>
      <c r="F53" s="118">
        <v>22875</v>
      </c>
      <c r="G53" s="118">
        <v>22875</v>
      </c>
      <c r="H53" s="118">
        <v>22875</v>
      </c>
      <c r="I53" s="182"/>
      <c r="J53" s="118">
        <v>22875</v>
      </c>
      <c r="K53" s="66">
        <f t="shared" si="5"/>
        <v>160125</v>
      </c>
    </row>
    <row r="54" spans="1:12" s="58" customFormat="1" ht="11.1" customHeight="1">
      <c r="A54" s="198"/>
      <c r="B54" s="72" t="s">
        <v>20</v>
      </c>
      <c r="C54" s="118">
        <v>2007968</v>
      </c>
      <c r="D54" s="118">
        <v>1937284</v>
      </c>
      <c r="E54" s="118">
        <v>1937284</v>
      </c>
      <c r="F54" s="118">
        <v>1988981</v>
      </c>
      <c r="G54" s="118">
        <v>1988981</v>
      </c>
      <c r="H54" s="118">
        <v>1937284</v>
      </c>
      <c r="I54" s="183"/>
      <c r="J54" s="118">
        <v>2007968</v>
      </c>
      <c r="K54" s="66">
        <f t="shared" si="5"/>
        <v>13805750</v>
      </c>
    </row>
    <row r="55" spans="1:12" s="2" customFormat="1" ht="17.100000000000001" customHeight="1"/>
    <row r="56" spans="1:12" s="2" customFormat="1" ht="17.100000000000001" customHeight="1">
      <c r="C56" s="120"/>
      <c r="D56" s="137" t="s">
        <v>114</v>
      </c>
      <c r="E56" s="119"/>
      <c r="F56" s="137" t="s">
        <v>135</v>
      </c>
      <c r="G56" s="176"/>
      <c r="H56" s="136"/>
    </row>
    <row r="57" spans="1:12" s="51" customFormat="1" ht="18" customHeight="1">
      <c r="K57" s="54" t="s">
        <v>16</v>
      </c>
      <c r="L57" s="55"/>
    </row>
    <row r="58" spans="1:12" s="51" customFormat="1" ht="18" customHeight="1">
      <c r="K58" s="54" t="s">
        <v>17</v>
      </c>
      <c r="L58" s="55"/>
    </row>
    <row r="59" spans="1:12" s="51" customFormat="1" ht="18" customHeight="1">
      <c r="K59" s="54" t="s">
        <v>37</v>
      </c>
      <c r="L59" s="55"/>
    </row>
    <row r="60" spans="1:12" s="51" customFormat="1" ht="18" customHeight="1">
      <c r="K60" s="54" t="s">
        <v>38</v>
      </c>
    </row>
    <row r="61" spans="1:12" s="51" customFormat="1" ht="18" customHeight="1">
      <c r="K61" s="54" t="s">
        <v>39</v>
      </c>
      <c r="L61" s="55"/>
    </row>
    <row r="62" spans="1:12" s="51" customFormat="1" ht="18" customHeight="1"/>
    <row r="63" spans="1:12" s="51" customFormat="1" ht="18" customHeight="1"/>
    <row r="64" spans="1:12" s="51" customFormat="1" ht="18" customHeight="1"/>
    <row r="65" s="51" customFormat="1" ht="18" customHeight="1"/>
    <row r="66" s="51" customFormat="1" ht="18" customHeight="1"/>
    <row r="67" s="51" customFormat="1" ht="18" customHeight="1"/>
    <row r="68" s="51" customFormat="1" ht="18" customHeight="1"/>
  </sheetData>
  <mergeCells count="35">
    <mergeCell ref="A37:A42"/>
    <mergeCell ref="A43:A48"/>
    <mergeCell ref="A49:A54"/>
    <mergeCell ref="A23:A24"/>
    <mergeCell ref="A25:A26"/>
    <mergeCell ref="A27:A28"/>
    <mergeCell ref="A29:A30"/>
    <mergeCell ref="A31:A36"/>
    <mergeCell ref="A13:A14"/>
    <mergeCell ref="A15:A16"/>
    <mergeCell ref="A17:A18"/>
    <mergeCell ref="A19:A20"/>
    <mergeCell ref="A21:A22"/>
    <mergeCell ref="A1:J1"/>
    <mergeCell ref="C2:F2"/>
    <mergeCell ref="G2:J2"/>
    <mergeCell ref="A3:A10"/>
    <mergeCell ref="A11:A12"/>
    <mergeCell ref="D6:D10"/>
    <mergeCell ref="E6:E10"/>
    <mergeCell ref="H6:H10"/>
    <mergeCell ref="I6:I10"/>
    <mergeCell ref="J6:J10"/>
    <mergeCell ref="C32:C36"/>
    <mergeCell ref="D32:D36"/>
    <mergeCell ref="E32:E36"/>
    <mergeCell ref="D38:D42"/>
    <mergeCell ref="E38:E42"/>
    <mergeCell ref="I50:I54"/>
    <mergeCell ref="H32:H36"/>
    <mergeCell ref="I32:I36"/>
    <mergeCell ref="J32:J36"/>
    <mergeCell ref="H38:H42"/>
    <mergeCell ref="I38:I42"/>
    <mergeCell ref="J38:J42"/>
  </mergeCells>
  <phoneticPr fontId="22" type="noConversion"/>
  <pageMargins left="0.39305555555555599" right="0.39305555555555599" top="0" bottom="0" header="0.31388888888888899" footer="0.31388888888888899"/>
  <pageSetup paperSize="9" scale="99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1EE7B-99A8-4D81-9936-0333D9106088}">
  <dimension ref="A1:R95"/>
  <sheetViews>
    <sheetView workbookViewId="0">
      <selection activeCell="R32" sqref="R32"/>
    </sheetView>
  </sheetViews>
  <sheetFormatPr defaultColWidth="13.375" defaultRowHeight="11.25"/>
  <cols>
    <col min="1" max="14" width="9.625" style="41" customWidth="1"/>
    <col min="15" max="15" width="21.75" style="41" hidden="1" customWidth="1"/>
    <col min="16" max="16" width="13.375" style="41"/>
    <col min="17" max="18" width="13.375" style="2"/>
    <col min="19" max="16384" width="13.375" style="41"/>
  </cols>
  <sheetData>
    <row r="1" spans="1:18" ht="23.25" customHeight="1">
      <c r="A1" s="184" t="s">
        <v>131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18" s="26" customFormat="1" ht="11.1" customHeight="1">
      <c r="A2" s="29" t="s">
        <v>7</v>
      </c>
      <c r="B2" s="135" t="s">
        <v>8</v>
      </c>
      <c r="C2" s="187" t="s">
        <v>4</v>
      </c>
      <c r="D2" s="188"/>
      <c r="E2" s="188"/>
      <c r="F2" s="189"/>
      <c r="G2" s="187" t="s">
        <v>2</v>
      </c>
      <c r="H2" s="188"/>
      <c r="I2" s="188"/>
      <c r="J2" s="189"/>
      <c r="K2" s="187" t="s">
        <v>1</v>
      </c>
      <c r="L2" s="188"/>
      <c r="M2" s="188"/>
      <c r="N2" s="189"/>
      <c r="O2" s="26" t="s">
        <v>9</v>
      </c>
      <c r="Q2" s="31"/>
      <c r="R2" s="31"/>
    </row>
    <row r="3" spans="1:18" s="17" customFormat="1" ht="11.1" customHeight="1">
      <c r="A3" s="205" t="s">
        <v>21</v>
      </c>
      <c r="B3" s="6" t="s">
        <v>11</v>
      </c>
      <c r="C3" s="140" t="s">
        <v>126</v>
      </c>
      <c r="D3" s="140" t="s">
        <v>127</v>
      </c>
      <c r="E3" s="140" t="s">
        <v>128</v>
      </c>
      <c r="F3" s="158" t="s">
        <v>129</v>
      </c>
      <c r="G3" s="158" t="s">
        <v>126</v>
      </c>
      <c r="H3" s="140" t="s">
        <v>127</v>
      </c>
      <c r="I3" s="140" t="s">
        <v>128</v>
      </c>
      <c r="J3" s="158" t="s">
        <v>129</v>
      </c>
      <c r="K3" s="140" t="s">
        <v>126</v>
      </c>
      <c r="L3" s="140" t="s">
        <v>127</v>
      </c>
      <c r="M3" s="140" t="s">
        <v>128</v>
      </c>
      <c r="N3" s="140" t="s">
        <v>129</v>
      </c>
      <c r="Q3" s="21"/>
      <c r="R3" s="21"/>
    </row>
    <row r="4" spans="1:18" s="17" customFormat="1" ht="11.1" customHeight="1">
      <c r="A4" s="206"/>
      <c r="B4" s="6" t="s">
        <v>12</v>
      </c>
      <c r="C4" s="157" t="s">
        <v>13</v>
      </c>
      <c r="D4" s="157" t="s">
        <v>14</v>
      </c>
      <c r="E4" s="157" t="s">
        <v>14</v>
      </c>
      <c r="F4" s="159" t="s">
        <v>13</v>
      </c>
      <c r="G4" s="158" t="s">
        <v>13</v>
      </c>
      <c r="H4" s="140" t="s">
        <v>14</v>
      </c>
      <c r="I4" s="140" t="s">
        <v>14</v>
      </c>
      <c r="J4" s="158" t="s">
        <v>13</v>
      </c>
      <c r="K4" s="157" t="s">
        <v>13</v>
      </c>
      <c r="L4" s="157" t="s">
        <v>14</v>
      </c>
      <c r="M4" s="157" t="s">
        <v>14</v>
      </c>
      <c r="N4" s="157" t="s">
        <v>50</v>
      </c>
      <c r="Q4" s="21"/>
      <c r="R4" s="21"/>
    </row>
    <row r="5" spans="1:18" s="17" customFormat="1" ht="11.1" customHeight="1">
      <c r="A5" s="206"/>
      <c r="B5" s="6" t="s">
        <v>15</v>
      </c>
      <c r="C5" s="151" t="s">
        <v>0</v>
      </c>
      <c r="D5" s="151" t="s">
        <v>0</v>
      </c>
      <c r="E5" s="151" t="s">
        <v>0</v>
      </c>
      <c r="F5" s="160" t="s">
        <v>0</v>
      </c>
      <c r="G5" s="158" t="s">
        <v>0</v>
      </c>
      <c r="H5" s="140" t="s">
        <v>0</v>
      </c>
      <c r="I5" s="140" t="s">
        <v>0</v>
      </c>
      <c r="J5" s="158" t="s">
        <v>0</v>
      </c>
      <c r="K5" s="151" t="s">
        <v>0</v>
      </c>
      <c r="L5" s="151" t="s">
        <v>0</v>
      </c>
      <c r="M5" s="151" t="s">
        <v>0</v>
      </c>
      <c r="N5" s="151" t="s">
        <v>3</v>
      </c>
      <c r="Q5" s="21"/>
      <c r="R5" s="21"/>
    </row>
    <row r="6" spans="1:18" s="17" customFormat="1" ht="11.1" customHeight="1">
      <c r="A6" s="206"/>
      <c r="B6" s="6" t="s">
        <v>16</v>
      </c>
      <c r="C6" s="181" t="s">
        <v>137</v>
      </c>
      <c r="D6" s="181" t="s">
        <v>137</v>
      </c>
      <c r="E6" s="181" t="s">
        <v>137</v>
      </c>
      <c r="F6" s="126">
        <v>88.93</v>
      </c>
      <c r="G6" s="158">
        <v>88.93</v>
      </c>
      <c r="H6" s="181" t="s">
        <v>137</v>
      </c>
      <c r="I6" s="181" t="s">
        <v>137</v>
      </c>
      <c r="J6" s="158">
        <v>89.12</v>
      </c>
      <c r="K6" s="181" t="s">
        <v>137</v>
      </c>
      <c r="L6" s="181" t="s">
        <v>137</v>
      </c>
      <c r="M6" s="181" t="s">
        <v>137</v>
      </c>
      <c r="N6" s="181" t="s">
        <v>137</v>
      </c>
      <c r="O6" s="53" t="e">
        <f>N6+M6+L6+K6+J6+I6+H6+G6+F6+E6+D6+C6</f>
        <v>#VALUE!</v>
      </c>
      <c r="Q6" s="21"/>
      <c r="R6" s="21"/>
    </row>
    <row r="7" spans="1:18" s="17" customFormat="1" ht="11.1" customHeight="1">
      <c r="A7" s="206"/>
      <c r="B7" s="6" t="s">
        <v>17</v>
      </c>
      <c r="C7" s="182"/>
      <c r="D7" s="182"/>
      <c r="E7" s="182"/>
      <c r="F7" s="111">
        <v>68.150000000000006</v>
      </c>
      <c r="G7" s="158">
        <v>68.150000000000006</v>
      </c>
      <c r="H7" s="182"/>
      <c r="I7" s="182"/>
      <c r="J7" s="158">
        <v>68.3</v>
      </c>
      <c r="K7" s="182"/>
      <c r="L7" s="182"/>
      <c r="M7" s="182"/>
      <c r="N7" s="182"/>
      <c r="O7" s="53">
        <f>N7+M7+L7+K7+J7+I7+H7+G7+F7+E7+D7+C7</f>
        <v>204.6</v>
      </c>
      <c r="Q7" s="21"/>
      <c r="R7" s="21"/>
    </row>
    <row r="8" spans="1:18" s="17" customFormat="1" ht="11.1" customHeight="1">
      <c r="A8" s="206"/>
      <c r="B8" s="6" t="s">
        <v>18</v>
      </c>
      <c r="C8" s="182"/>
      <c r="D8" s="182"/>
      <c r="E8" s="182"/>
      <c r="F8" s="111">
        <v>30000.01</v>
      </c>
      <c r="G8" s="158">
        <v>30000.01</v>
      </c>
      <c r="H8" s="182"/>
      <c r="I8" s="182"/>
      <c r="J8" s="158">
        <v>29998.080000000002</v>
      </c>
      <c r="K8" s="182"/>
      <c r="L8" s="182"/>
      <c r="M8" s="182"/>
      <c r="N8" s="182"/>
      <c r="O8" s="53"/>
      <c r="Q8" s="21"/>
      <c r="R8" s="21"/>
    </row>
    <row r="9" spans="1:18" s="50" customFormat="1" ht="11.1" customHeight="1">
      <c r="A9" s="206"/>
      <c r="B9" s="19" t="s">
        <v>19</v>
      </c>
      <c r="C9" s="182"/>
      <c r="D9" s="182"/>
      <c r="E9" s="182"/>
      <c r="F9" s="161">
        <v>22990</v>
      </c>
      <c r="G9" s="158">
        <v>22990</v>
      </c>
      <c r="H9" s="182"/>
      <c r="I9" s="182"/>
      <c r="J9" s="158">
        <v>22990</v>
      </c>
      <c r="K9" s="182"/>
      <c r="L9" s="182"/>
      <c r="M9" s="182"/>
      <c r="N9" s="182"/>
      <c r="O9" s="18">
        <f t="shared" ref="O9:O33" si="0">N9+M9+L9+K9+J9+I9+H9+G9+F9+E9+D9+C9</f>
        <v>68970</v>
      </c>
      <c r="Q9" s="162"/>
      <c r="R9" s="162"/>
    </row>
    <row r="10" spans="1:18" s="50" customFormat="1" ht="11.1" customHeight="1">
      <c r="A10" s="206"/>
      <c r="B10" s="6" t="s">
        <v>20</v>
      </c>
      <c r="C10" s="183"/>
      <c r="D10" s="183"/>
      <c r="E10" s="183"/>
      <c r="F10" s="161">
        <v>2044501</v>
      </c>
      <c r="G10" s="158">
        <v>2044501</v>
      </c>
      <c r="H10" s="183"/>
      <c r="I10" s="183"/>
      <c r="J10" s="158">
        <v>2048869</v>
      </c>
      <c r="K10" s="183"/>
      <c r="L10" s="183"/>
      <c r="M10" s="183"/>
      <c r="N10" s="183"/>
      <c r="O10" s="53">
        <f t="shared" si="0"/>
        <v>6137871</v>
      </c>
      <c r="Q10" s="162"/>
      <c r="R10" s="162"/>
    </row>
    <row r="11" spans="1:18" s="17" customFormat="1" ht="11.1" customHeight="1">
      <c r="A11" s="205" t="s">
        <v>22</v>
      </c>
      <c r="B11" s="6" t="s">
        <v>11</v>
      </c>
      <c r="C11" s="140" t="s">
        <v>56</v>
      </c>
      <c r="D11" s="140" t="s">
        <v>57</v>
      </c>
      <c r="E11" s="140" t="s">
        <v>58</v>
      </c>
      <c r="F11" s="140" t="s">
        <v>59</v>
      </c>
      <c r="G11" s="140" t="s">
        <v>56</v>
      </c>
      <c r="H11" s="140" t="s">
        <v>57</v>
      </c>
      <c r="I11" s="140" t="s">
        <v>58</v>
      </c>
      <c r="J11" s="140" t="s">
        <v>59</v>
      </c>
      <c r="K11" s="140" t="s">
        <v>56</v>
      </c>
      <c r="L11" s="140" t="s">
        <v>57</v>
      </c>
      <c r="M11" s="140" t="s">
        <v>58</v>
      </c>
      <c r="N11" s="140" t="s">
        <v>59</v>
      </c>
      <c r="O11" s="53">
        <f t="shared" si="0"/>
        <v>15630</v>
      </c>
      <c r="Q11" s="21"/>
      <c r="R11" s="21"/>
    </row>
    <row r="12" spans="1:18" s="17" customFormat="1" ht="11.1" customHeight="1">
      <c r="A12" s="206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179" t="s">
        <v>137</v>
      </c>
      <c r="L12" s="179" t="s">
        <v>137</v>
      </c>
      <c r="M12" s="179" t="s">
        <v>137</v>
      </c>
      <c r="N12" s="179" t="s">
        <v>137</v>
      </c>
      <c r="O12" s="53" t="e">
        <f t="shared" si="0"/>
        <v>#VALUE!</v>
      </c>
      <c r="Q12" s="21"/>
      <c r="R12" s="21"/>
    </row>
    <row r="13" spans="1:18" s="17" customFormat="1" ht="11.1" customHeight="1">
      <c r="A13" s="205" t="s">
        <v>23</v>
      </c>
      <c r="B13" s="6" t="s">
        <v>11</v>
      </c>
      <c r="C13" s="140" t="s">
        <v>60</v>
      </c>
      <c r="D13" s="140" t="s">
        <v>61</v>
      </c>
      <c r="E13" s="140" t="s">
        <v>62</v>
      </c>
      <c r="F13" s="140" t="s">
        <v>63</v>
      </c>
      <c r="G13" s="140" t="s">
        <v>60</v>
      </c>
      <c r="H13" s="140" t="s">
        <v>61</v>
      </c>
      <c r="I13" s="140" t="s">
        <v>62</v>
      </c>
      <c r="J13" s="140" t="s">
        <v>63</v>
      </c>
      <c r="K13" s="140" t="s">
        <v>60</v>
      </c>
      <c r="L13" s="140" t="s">
        <v>61</v>
      </c>
      <c r="M13" s="140" t="s">
        <v>62</v>
      </c>
      <c r="N13" s="140" t="s">
        <v>63</v>
      </c>
      <c r="O13" s="53">
        <f t="shared" si="0"/>
        <v>14430</v>
      </c>
      <c r="Q13" s="21"/>
      <c r="R13" s="21"/>
    </row>
    <row r="14" spans="1:18" s="17" customFormat="1" ht="11.1" customHeight="1">
      <c r="A14" s="206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179" t="s">
        <v>137</v>
      </c>
      <c r="L14" s="179" t="s">
        <v>137</v>
      </c>
      <c r="M14" s="179" t="s">
        <v>137</v>
      </c>
      <c r="N14" s="179" t="s">
        <v>137</v>
      </c>
      <c r="O14" s="53" t="e">
        <f t="shared" si="0"/>
        <v>#VALUE!</v>
      </c>
      <c r="Q14" s="21"/>
      <c r="R14" s="21"/>
    </row>
    <row r="15" spans="1:18" s="17" customFormat="1" ht="11.1" customHeight="1">
      <c r="A15" s="190" t="s">
        <v>24</v>
      </c>
      <c r="B15" s="6" t="s">
        <v>11</v>
      </c>
      <c r="C15" s="140" t="s">
        <v>64</v>
      </c>
      <c r="D15" s="140" t="s">
        <v>65</v>
      </c>
      <c r="E15" s="140" t="s">
        <v>66</v>
      </c>
      <c r="F15" s="140" t="s">
        <v>67</v>
      </c>
      <c r="G15" s="140" t="s">
        <v>64</v>
      </c>
      <c r="H15" s="140" t="s">
        <v>65</v>
      </c>
      <c r="I15" s="140" t="s">
        <v>66</v>
      </c>
      <c r="J15" s="140" t="s">
        <v>67</v>
      </c>
      <c r="K15" s="140" t="s">
        <v>64</v>
      </c>
      <c r="L15" s="140" t="s">
        <v>65</v>
      </c>
      <c r="M15" s="140" t="s">
        <v>66</v>
      </c>
      <c r="N15" s="140" t="s">
        <v>67</v>
      </c>
      <c r="O15" s="53">
        <f t="shared" si="0"/>
        <v>13230</v>
      </c>
      <c r="Q15" s="21"/>
      <c r="R15" s="21"/>
    </row>
    <row r="16" spans="1:18" s="17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79" t="s">
        <v>137</v>
      </c>
      <c r="L16" s="179" t="s">
        <v>137</v>
      </c>
      <c r="M16" s="179" t="s">
        <v>137</v>
      </c>
      <c r="N16" s="179" t="s">
        <v>137</v>
      </c>
      <c r="O16" s="53" t="e">
        <f t="shared" si="0"/>
        <v>#VALUE!</v>
      </c>
      <c r="Q16" s="21"/>
      <c r="R16" s="21"/>
    </row>
    <row r="17" spans="1:18" s="17" customFormat="1" ht="11.1" customHeight="1">
      <c r="A17" s="190" t="s">
        <v>25</v>
      </c>
      <c r="B17" s="6" t="s">
        <v>11</v>
      </c>
      <c r="C17" s="90" t="s">
        <v>68</v>
      </c>
      <c r="D17" s="90" t="s">
        <v>69</v>
      </c>
      <c r="E17" s="90" t="s">
        <v>70</v>
      </c>
      <c r="F17" s="90" t="s">
        <v>71</v>
      </c>
      <c r="G17" s="140" t="s">
        <v>68</v>
      </c>
      <c r="H17" s="140" t="s">
        <v>69</v>
      </c>
      <c r="I17" s="140" t="s">
        <v>70</v>
      </c>
      <c r="J17" s="140" t="s">
        <v>71</v>
      </c>
      <c r="K17" s="90" t="s">
        <v>68</v>
      </c>
      <c r="L17" s="90" t="s">
        <v>69</v>
      </c>
      <c r="M17" s="90" t="s">
        <v>70</v>
      </c>
      <c r="N17" s="90" t="s">
        <v>71</v>
      </c>
      <c r="O17" s="53">
        <f t="shared" si="0"/>
        <v>12030</v>
      </c>
      <c r="Q17" s="21"/>
      <c r="R17" s="21"/>
    </row>
    <row r="18" spans="1:18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179" t="s">
        <v>137</v>
      </c>
      <c r="L18" s="179" t="s">
        <v>137</v>
      </c>
      <c r="M18" s="179" t="s">
        <v>137</v>
      </c>
      <c r="N18" s="179" t="s">
        <v>137</v>
      </c>
      <c r="O18" s="53" t="e">
        <f t="shared" si="0"/>
        <v>#VALUE!</v>
      </c>
      <c r="Q18" s="21"/>
      <c r="R18" s="21"/>
    </row>
    <row r="19" spans="1:18" s="17" customFormat="1" ht="11.1" customHeight="1">
      <c r="A19" s="190" t="s">
        <v>26</v>
      </c>
      <c r="B19" s="6" t="s">
        <v>11</v>
      </c>
      <c r="C19" s="140" t="s">
        <v>72</v>
      </c>
      <c r="D19" s="140" t="s">
        <v>73</v>
      </c>
      <c r="E19" s="140" t="s">
        <v>74</v>
      </c>
      <c r="F19" s="140" t="s">
        <v>75</v>
      </c>
      <c r="G19" s="140" t="s">
        <v>72</v>
      </c>
      <c r="H19" s="140" t="s">
        <v>73</v>
      </c>
      <c r="I19" s="140" t="s">
        <v>74</v>
      </c>
      <c r="J19" s="140" t="s">
        <v>75</v>
      </c>
      <c r="K19" s="140" t="s">
        <v>72</v>
      </c>
      <c r="L19" s="140" t="s">
        <v>73</v>
      </c>
      <c r="M19" s="140" t="s">
        <v>74</v>
      </c>
      <c r="N19" s="140" t="s">
        <v>75</v>
      </c>
      <c r="O19" s="53">
        <f t="shared" si="0"/>
        <v>10830</v>
      </c>
      <c r="Q19" s="21"/>
      <c r="R19" s="21"/>
    </row>
    <row r="20" spans="1:18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179" t="s">
        <v>137</v>
      </c>
      <c r="L20" s="179" t="s">
        <v>137</v>
      </c>
      <c r="M20" s="179" t="s">
        <v>137</v>
      </c>
      <c r="N20" s="179" t="s">
        <v>137</v>
      </c>
      <c r="O20" s="53" t="e">
        <f t="shared" si="0"/>
        <v>#VALUE!</v>
      </c>
      <c r="Q20" s="21"/>
      <c r="R20" s="21"/>
    </row>
    <row r="21" spans="1:18" s="17" customFormat="1" ht="11.1" customHeight="1">
      <c r="A21" s="190" t="s">
        <v>27</v>
      </c>
      <c r="B21" s="6" t="s">
        <v>11</v>
      </c>
      <c r="C21" s="90" t="s">
        <v>76</v>
      </c>
      <c r="D21" s="90" t="s">
        <v>77</v>
      </c>
      <c r="E21" s="90" t="s">
        <v>78</v>
      </c>
      <c r="F21" s="90" t="s">
        <v>79</v>
      </c>
      <c r="G21" s="140" t="s">
        <v>76</v>
      </c>
      <c r="H21" s="140" t="s">
        <v>77</v>
      </c>
      <c r="I21" s="140" t="s">
        <v>78</v>
      </c>
      <c r="J21" s="140" t="s">
        <v>79</v>
      </c>
      <c r="K21" s="90" t="s">
        <v>76</v>
      </c>
      <c r="L21" s="90" t="s">
        <v>77</v>
      </c>
      <c r="M21" s="90" t="s">
        <v>78</v>
      </c>
      <c r="N21" s="90" t="s">
        <v>79</v>
      </c>
      <c r="O21" s="53">
        <f t="shared" si="0"/>
        <v>9630</v>
      </c>
      <c r="Q21" s="21"/>
      <c r="R21" s="21"/>
    </row>
    <row r="22" spans="1:18" s="17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179" t="s">
        <v>137</v>
      </c>
      <c r="L22" s="179" t="s">
        <v>137</v>
      </c>
      <c r="M22" s="179" t="s">
        <v>137</v>
      </c>
      <c r="N22" s="179" t="s">
        <v>137</v>
      </c>
      <c r="O22" s="53" t="e">
        <f t="shared" si="0"/>
        <v>#VALUE!</v>
      </c>
      <c r="Q22" s="21"/>
      <c r="R22" s="21"/>
    </row>
    <row r="23" spans="1:18" s="17" customFormat="1" ht="11.1" customHeight="1">
      <c r="A23" s="190" t="s">
        <v>28</v>
      </c>
      <c r="B23" s="6" t="s">
        <v>11</v>
      </c>
      <c r="C23" s="90" t="s">
        <v>80</v>
      </c>
      <c r="D23" s="90" t="s">
        <v>81</v>
      </c>
      <c r="E23" s="90" t="s">
        <v>82</v>
      </c>
      <c r="F23" s="90" t="s">
        <v>83</v>
      </c>
      <c r="G23" s="140" t="s">
        <v>80</v>
      </c>
      <c r="H23" s="140" t="s">
        <v>81</v>
      </c>
      <c r="I23" s="140" t="s">
        <v>82</v>
      </c>
      <c r="J23" s="140" t="s">
        <v>83</v>
      </c>
      <c r="K23" s="90" t="s">
        <v>80</v>
      </c>
      <c r="L23" s="90" t="s">
        <v>81</v>
      </c>
      <c r="M23" s="90" t="s">
        <v>82</v>
      </c>
      <c r="N23" s="90" t="s">
        <v>83</v>
      </c>
      <c r="O23" s="53">
        <f t="shared" si="0"/>
        <v>8430</v>
      </c>
      <c r="Q23" s="21"/>
      <c r="R23" s="21"/>
    </row>
    <row r="24" spans="1:18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179" t="s">
        <v>137</v>
      </c>
      <c r="L24" s="179" t="s">
        <v>137</v>
      </c>
      <c r="M24" s="179" t="s">
        <v>137</v>
      </c>
      <c r="N24" s="179" t="s">
        <v>137</v>
      </c>
      <c r="O24" s="53" t="e">
        <f t="shared" si="0"/>
        <v>#VALUE!</v>
      </c>
      <c r="Q24" s="21"/>
      <c r="R24" s="21"/>
    </row>
    <row r="25" spans="1:18" s="17" customFormat="1" ht="11.1" customHeight="1">
      <c r="A25" s="190" t="s">
        <v>29</v>
      </c>
      <c r="B25" s="6" t="s">
        <v>11</v>
      </c>
      <c r="C25" s="90" t="s">
        <v>84</v>
      </c>
      <c r="D25" s="90" t="s">
        <v>85</v>
      </c>
      <c r="E25" s="90" t="s">
        <v>86</v>
      </c>
      <c r="F25" s="90" t="s">
        <v>87</v>
      </c>
      <c r="G25" s="140" t="s">
        <v>84</v>
      </c>
      <c r="H25" s="140" t="s">
        <v>85</v>
      </c>
      <c r="I25" s="140" t="s">
        <v>86</v>
      </c>
      <c r="J25" s="140" t="s">
        <v>87</v>
      </c>
      <c r="K25" s="90" t="s">
        <v>84</v>
      </c>
      <c r="L25" s="90" t="s">
        <v>85</v>
      </c>
      <c r="M25" s="90" t="s">
        <v>86</v>
      </c>
      <c r="N25" s="90" t="s">
        <v>87</v>
      </c>
      <c r="O25" s="53">
        <f t="shared" si="0"/>
        <v>7230</v>
      </c>
      <c r="Q25" s="21"/>
      <c r="R25" s="21"/>
    </row>
    <row r="26" spans="1:18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179" t="s">
        <v>137</v>
      </c>
      <c r="L26" s="179" t="s">
        <v>137</v>
      </c>
      <c r="M26" s="179" t="s">
        <v>137</v>
      </c>
      <c r="N26" s="179" t="s">
        <v>137</v>
      </c>
      <c r="O26" s="53" t="e">
        <f t="shared" si="0"/>
        <v>#VALUE!</v>
      </c>
      <c r="Q26" s="21"/>
      <c r="R26" s="21"/>
    </row>
    <row r="27" spans="1:18" s="17" customFormat="1" ht="11.1" customHeight="1">
      <c r="A27" s="190" t="s">
        <v>30</v>
      </c>
      <c r="B27" s="6" t="s">
        <v>11</v>
      </c>
      <c r="C27" s="90" t="s">
        <v>88</v>
      </c>
      <c r="D27" s="90" t="s">
        <v>89</v>
      </c>
      <c r="E27" s="90" t="s">
        <v>90</v>
      </c>
      <c r="F27" s="90" t="s">
        <v>91</v>
      </c>
      <c r="G27" s="140" t="s">
        <v>88</v>
      </c>
      <c r="H27" s="140" t="s">
        <v>89</v>
      </c>
      <c r="I27" s="140" t="s">
        <v>90</v>
      </c>
      <c r="J27" s="140" t="s">
        <v>91</v>
      </c>
      <c r="K27" s="90" t="s">
        <v>88</v>
      </c>
      <c r="L27" s="90" t="s">
        <v>89</v>
      </c>
      <c r="M27" s="90" t="s">
        <v>90</v>
      </c>
      <c r="N27" s="90" t="s">
        <v>91</v>
      </c>
      <c r="O27" s="53">
        <f t="shared" si="0"/>
        <v>6030</v>
      </c>
      <c r="Q27" s="21"/>
      <c r="R27" s="21"/>
    </row>
    <row r="28" spans="1:18" s="17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179" t="s">
        <v>137</v>
      </c>
      <c r="L28" s="179" t="s">
        <v>137</v>
      </c>
      <c r="M28" s="179" t="s">
        <v>137</v>
      </c>
      <c r="N28" s="179" t="s">
        <v>137</v>
      </c>
      <c r="O28" s="53" t="e">
        <f t="shared" si="0"/>
        <v>#VALUE!</v>
      </c>
      <c r="Q28" s="21"/>
      <c r="R28" s="21"/>
    </row>
    <row r="29" spans="1:18" s="17" customFormat="1" ht="11.1" customHeight="1">
      <c r="A29" s="190" t="s">
        <v>31</v>
      </c>
      <c r="B29" s="6" t="s">
        <v>11</v>
      </c>
      <c r="C29" s="90" t="s">
        <v>92</v>
      </c>
      <c r="D29" s="90" t="s">
        <v>93</v>
      </c>
      <c r="E29" s="90" t="s">
        <v>94</v>
      </c>
      <c r="F29" s="90" t="s">
        <v>95</v>
      </c>
      <c r="G29" s="140" t="s">
        <v>92</v>
      </c>
      <c r="H29" s="140" t="s">
        <v>93</v>
      </c>
      <c r="I29" s="140" t="s">
        <v>94</v>
      </c>
      <c r="J29" s="140" t="s">
        <v>95</v>
      </c>
      <c r="K29" s="90" t="s">
        <v>92</v>
      </c>
      <c r="L29" s="90" t="s">
        <v>93</v>
      </c>
      <c r="M29" s="90" t="s">
        <v>94</v>
      </c>
      <c r="N29" s="90" t="s">
        <v>95</v>
      </c>
      <c r="O29" s="53">
        <f t="shared" si="0"/>
        <v>4830</v>
      </c>
      <c r="Q29" s="21"/>
      <c r="R29" s="21"/>
    </row>
    <row r="30" spans="1:18" s="17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179" t="s">
        <v>137</v>
      </c>
      <c r="L30" s="179" t="s">
        <v>137</v>
      </c>
      <c r="M30" s="179" t="s">
        <v>137</v>
      </c>
      <c r="N30" s="179" t="s">
        <v>137</v>
      </c>
      <c r="O30" s="53" t="e">
        <f t="shared" si="0"/>
        <v>#VALUE!</v>
      </c>
      <c r="Q30" s="21"/>
      <c r="R30" s="21"/>
    </row>
    <row r="31" spans="1:18" s="17" customFormat="1" ht="11.1" customHeight="1">
      <c r="A31" s="190" t="s">
        <v>32</v>
      </c>
      <c r="B31" s="6" t="s">
        <v>11</v>
      </c>
      <c r="C31" s="109" t="s">
        <v>96</v>
      </c>
      <c r="D31" s="90" t="s">
        <v>97</v>
      </c>
      <c r="E31" s="90" t="s">
        <v>98</v>
      </c>
      <c r="F31" s="90" t="s">
        <v>99</v>
      </c>
      <c r="G31" s="158" t="s">
        <v>96</v>
      </c>
      <c r="H31" s="140" t="s">
        <v>97</v>
      </c>
      <c r="I31" s="140" t="s">
        <v>98</v>
      </c>
      <c r="J31" s="140" t="s">
        <v>99</v>
      </c>
      <c r="K31" s="109" t="s">
        <v>96</v>
      </c>
      <c r="L31" s="90" t="s">
        <v>97</v>
      </c>
      <c r="M31" s="90" t="s">
        <v>98</v>
      </c>
      <c r="N31" s="90" t="s">
        <v>99</v>
      </c>
      <c r="O31" s="53">
        <f t="shared" si="0"/>
        <v>3630</v>
      </c>
      <c r="Q31" s="21"/>
      <c r="R31" s="21"/>
    </row>
    <row r="32" spans="1:18" s="17" customFormat="1" ht="11.1" customHeight="1">
      <c r="A32" s="190"/>
      <c r="B32" s="6" t="s">
        <v>16</v>
      </c>
      <c r="C32" s="126">
        <v>89.77</v>
      </c>
      <c r="D32" s="181" t="s">
        <v>137</v>
      </c>
      <c r="E32" s="181" t="s">
        <v>137</v>
      </c>
      <c r="F32" s="181" t="s">
        <v>137</v>
      </c>
      <c r="G32" s="158">
        <v>88.93</v>
      </c>
      <c r="H32" s="181" t="s">
        <v>137</v>
      </c>
      <c r="I32" s="181" t="s">
        <v>137</v>
      </c>
      <c r="J32" s="181" t="s">
        <v>137</v>
      </c>
      <c r="K32" s="126">
        <v>89.12</v>
      </c>
      <c r="L32" s="181" t="s">
        <v>137</v>
      </c>
      <c r="M32" s="181" t="s">
        <v>137</v>
      </c>
      <c r="N32" s="181" t="s">
        <v>137</v>
      </c>
      <c r="O32" s="53" t="e">
        <f t="shared" si="0"/>
        <v>#VALUE!</v>
      </c>
      <c r="Q32" s="21"/>
      <c r="R32" s="21"/>
    </row>
    <row r="33" spans="1:18" s="17" customFormat="1" ht="11.1" customHeight="1">
      <c r="A33" s="190"/>
      <c r="B33" s="6" t="s">
        <v>17</v>
      </c>
      <c r="C33" s="111">
        <v>68.8</v>
      </c>
      <c r="D33" s="182"/>
      <c r="E33" s="182"/>
      <c r="F33" s="182"/>
      <c r="G33" s="158">
        <v>68.150000000000006</v>
      </c>
      <c r="H33" s="182"/>
      <c r="I33" s="182"/>
      <c r="J33" s="182"/>
      <c r="K33" s="111">
        <v>68.3</v>
      </c>
      <c r="L33" s="182"/>
      <c r="M33" s="182"/>
      <c r="N33" s="182"/>
      <c r="O33" s="53">
        <f t="shared" si="0"/>
        <v>205.25</v>
      </c>
      <c r="Q33" s="21"/>
      <c r="R33" s="21"/>
    </row>
    <row r="34" spans="1:18" s="17" customFormat="1" ht="11.1" customHeight="1">
      <c r="A34" s="190"/>
      <c r="B34" s="6" t="s">
        <v>18</v>
      </c>
      <c r="C34" s="111">
        <v>29958.13</v>
      </c>
      <c r="D34" s="182"/>
      <c r="E34" s="182"/>
      <c r="F34" s="182"/>
      <c r="G34" s="158">
        <v>29960.86</v>
      </c>
      <c r="H34" s="182"/>
      <c r="I34" s="182"/>
      <c r="J34" s="182"/>
      <c r="K34" s="111">
        <v>29958.93</v>
      </c>
      <c r="L34" s="182"/>
      <c r="M34" s="182"/>
      <c r="N34" s="182"/>
      <c r="O34" s="53"/>
      <c r="Q34" s="21"/>
      <c r="R34" s="21"/>
    </row>
    <row r="35" spans="1:18" s="18" customFormat="1" ht="11.1" customHeight="1">
      <c r="A35" s="190"/>
      <c r="B35" s="19" t="s">
        <v>19</v>
      </c>
      <c r="C35" s="107">
        <v>22960</v>
      </c>
      <c r="D35" s="182"/>
      <c r="E35" s="182"/>
      <c r="F35" s="182"/>
      <c r="G35" s="158">
        <v>22960</v>
      </c>
      <c r="H35" s="182"/>
      <c r="I35" s="182"/>
      <c r="J35" s="182"/>
      <c r="K35" s="107">
        <v>22960</v>
      </c>
      <c r="L35" s="182"/>
      <c r="M35" s="182"/>
      <c r="N35" s="182"/>
      <c r="O35" s="18">
        <f>N35+M35+L35+K35+J35+I35+H35+G35+F35+E35+D35+C35</f>
        <v>68880</v>
      </c>
      <c r="Q35" s="24"/>
      <c r="R35" s="24"/>
    </row>
    <row r="36" spans="1:18" s="139" customFormat="1" ht="11.1" customHeight="1">
      <c r="A36" s="190"/>
      <c r="B36" s="6" t="s">
        <v>20</v>
      </c>
      <c r="C36" s="107">
        <v>2061119</v>
      </c>
      <c r="D36" s="183"/>
      <c r="E36" s="183"/>
      <c r="F36" s="183"/>
      <c r="G36" s="158">
        <v>2041833</v>
      </c>
      <c r="H36" s="183"/>
      <c r="I36" s="183"/>
      <c r="J36" s="183"/>
      <c r="K36" s="107">
        <v>2046195</v>
      </c>
      <c r="L36" s="183"/>
      <c r="M36" s="183"/>
      <c r="N36" s="183"/>
      <c r="O36" s="53">
        <f>N36+M36+L36+K36+J36+I36+H36+G36+F36+E36+D36+C36</f>
        <v>6149147</v>
      </c>
      <c r="Q36" s="138"/>
      <c r="R36" s="138"/>
    </row>
    <row r="37" spans="1:18" s="17" customFormat="1" ht="11.1" customHeight="1">
      <c r="A37" s="190" t="s">
        <v>33</v>
      </c>
      <c r="B37" s="6" t="s">
        <v>11</v>
      </c>
      <c r="C37" s="109" t="s">
        <v>100</v>
      </c>
      <c r="D37" s="109" t="s">
        <v>101</v>
      </c>
      <c r="E37" s="90" t="s">
        <v>34</v>
      </c>
      <c r="F37" s="109" t="s">
        <v>102</v>
      </c>
      <c r="G37" s="158" t="s">
        <v>100</v>
      </c>
      <c r="H37" s="158" t="s">
        <v>101</v>
      </c>
      <c r="I37" s="140" t="s">
        <v>34</v>
      </c>
      <c r="J37" s="158" t="s">
        <v>102</v>
      </c>
      <c r="K37" s="109" t="s">
        <v>100</v>
      </c>
      <c r="L37" s="90" t="s">
        <v>101</v>
      </c>
      <c r="M37" s="90" t="s">
        <v>34</v>
      </c>
      <c r="N37" s="90" t="s">
        <v>102</v>
      </c>
      <c r="O37" s="53">
        <f>N37+M37+L37+K37+J37+I37+H37+G37+F37+E37+D37+C37</f>
        <v>2430</v>
      </c>
      <c r="Q37" s="21"/>
      <c r="R37" s="21"/>
    </row>
    <row r="38" spans="1:18" s="17" customFormat="1" ht="11.1" customHeight="1">
      <c r="A38" s="190"/>
      <c r="B38" s="6" t="s">
        <v>16</v>
      </c>
      <c r="C38" s="126">
        <v>89.77</v>
      </c>
      <c r="D38" s="126">
        <v>86.62</v>
      </c>
      <c r="E38" s="181" t="s">
        <v>137</v>
      </c>
      <c r="F38" s="126">
        <v>88.93</v>
      </c>
      <c r="G38" s="158">
        <v>88.93</v>
      </c>
      <c r="H38" s="158">
        <v>86.62</v>
      </c>
      <c r="I38" s="181" t="s">
        <v>137</v>
      </c>
      <c r="J38" s="158">
        <v>89.12</v>
      </c>
      <c r="K38" s="126">
        <v>89.12</v>
      </c>
      <c r="L38" s="181" t="s">
        <v>137</v>
      </c>
      <c r="M38" s="181" t="s">
        <v>137</v>
      </c>
      <c r="N38" s="181" t="s">
        <v>137</v>
      </c>
      <c r="O38" s="53" t="e">
        <f>N38+M38+L38+K38+J38+I38+H38+G38+F38+E38+D38+C38</f>
        <v>#VALUE!</v>
      </c>
      <c r="Q38" s="21"/>
      <c r="R38" s="21"/>
    </row>
    <row r="39" spans="1:18" s="17" customFormat="1" ht="11.1" customHeight="1">
      <c r="A39" s="190"/>
      <c r="B39" s="6" t="s">
        <v>17</v>
      </c>
      <c r="C39" s="111">
        <v>68.8</v>
      </c>
      <c r="D39" s="111" t="s">
        <v>118</v>
      </c>
      <c r="E39" s="182"/>
      <c r="F39" s="111">
        <v>68.150000000000006</v>
      </c>
      <c r="G39" s="158">
        <v>68.150000000000006</v>
      </c>
      <c r="H39" s="158" t="s">
        <v>118</v>
      </c>
      <c r="I39" s="182"/>
      <c r="J39" s="158">
        <v>68.3</v>
      </c>
      <c r="K39" s="111">
        <v>68.3</v>
      </c>
      <c r="L39" s="182"/>
      <c r="M39" s="182"/>
      <c r="N39" s="182"/>
      <c r="O39" s="53">
        <f>N39+M39+L39+K39+J39+I39+H39+G39+F39+E39+D39+C39</f>
        <v>474.46</v>
      </c>
      <c r="Q39" s="21"/>
      <c r="R39" s="21"/>
    </row>
    <row r="40" spans="1:18" s="17" customFormat="1" ht="11.1" customHeight="1">
      <c r="A40" s="190"/>
      <c r="B40" s="6" t="s">
        <v>18</v>
      </c>
      <c r="C40" s="111">
        <v>29945.08</v>
      </c>
      <c r="D40" s="111">
        <v>29947.71</v>
      </c>
      <c r="E40" s="182"/>
      <c r="F40" s="111">
        <v>29947.82</v>
      </c>
      <c r="G40" s="158">
        <v>29947.82</v>
      </c>
      <c r="H40" s="158">
        <v>29947.71</v>
      </c>
      <c r="I40" s="182"/>
      <c r="J40" s="158">
        <v>29945.89</v>
      </c>
      <c r="K40" s="111">
        <v>29945.89</v>
      </c>
      <c r="L40" s="182"/>
      <c r="M40" s="182"/>
      <c r="N40" s="182"/>
      <c r="O40" s="53"/>
      <c r="Q40" s="21"/>
      <c r="R40" s="21"/>
    </row>
    <row r="41" spans="1:18" s="18" customFormat="1" ht="11.1" customHeight="1">
      <c r="A41" s="190"/>
      <c r="B41" s="19" t="s">
        <v>19</v>
      </c>
      <c r="C41" s="107">
        <v>22950</v>
      </c>
      <c r="D41" s="107">
        <v>22950</v>
      </c>
      <c r="E41" s="182"/>
      <c r="F41" s="107">
        <v>22950</v>
      </c>
      <c r="G41" s="158">
        <v>22950</v>
      </c>
      <c r="H41" s="158">
        <v>22950</v>
      </c>
      <c r="I41" s="182"/>
      <c r="J41" s="158">
        <v>22950</v>
      </c>
      <c r="K41" s="107">
        <v>22950</v>
      </c>
      <c r="L41" s="182"/>
      <c r="M41" s="182"/>
      <c r="N41" s="182"/>
      <c r="O41" s="18">
        <f>N41+M41+L41+K41+J41+I41+H41+G41+F41+E41+D41+C41</f>
        <v>160650</v>
      </c>
      <c r="Q41" s="24"/>
      <c r="R41" s="24"/>
    </row>
    <row r="42" spans="1:18" s="139" customFormat="1" ht="11.1" customHeight="1">
      <c r="A42" s="190"/>
      <c r="B42" s="6" t="s">
        <v>20</v>
      </c>
      <c r="C42" s="107">
        <v>2060222</v>
      </c>
      <c r="D42" s="107">
        <v>1987929</v>
      </c>
      <c r="E42" s="183"/>
      <c r="F42" s="107">
        <v>2040944</v>
      </c>
      <c r="G42" s="158">
        <v>2040944</v>
      </c>
      <c r="H42" s="158">
        <v>1987929</v>
      </c>
      <c r="I42" s="183"/>
      <c r="J42" s="158">
        <v>2045304</v>
      </c>
      <c r="K42" s="107">
        <v>2045304</v>
      </c>
      <c r="L42" s="183"/>
      <c r="M42" s="183"/>
      <c r="N42" s="183"/>
      <c r="O42" s="53">
        <f t="shared" ref="O42:O47" si="1">N42+M42+L42+K42+J42+I42+H42+G42+F42+E42+D42+C42</f>
        <v>14208576</v>
      </c>
      <c r="Q42" s="138"/>
      <c r="R42" s="138"/>
    </row>
    <row r="43" spans="1:18" s="17" customFormat="1" ht="11.1" customHeight="1">
      <c r="A43" s="190" t="s">
        <v>35</v>
      </c>
      <c r="B43" s="6" t="s">
        <v>11</v>
      </c>
      <c r="C43" s="158" t="s">
        <v>103</v>
      </c>
      <c r="D43" s="140" t="s">
        <v>104</v>
      </c>
      <c r="E43" s="98" t="s">
        <v>105</v>
      </c>
      <c r="F43" s="163" t="s">
        <v>106</v>
      </c>
      <c r="G43" s="158" t="s">
        <v>103</v>
      </c>
      <c r="H43" s="140" t="s">
        <v>104</v>
      </c>
      <c r="I43" s="158" t="s">
        <v>105</v>
      </c>
      <c r="J43" s="158" t="s">
        <v>106</v>
      </c>
      <c r="K43" s="163" t="s">
        <v>103</v>
      </c>
      <c r="L43" s="142" t="s">
        <v>104</v>
      </c>
      <c r="M43" s="158" t="s">
        <v>105</v>
      </c>
      <c r="N43" s="140" t="s">
        <v>106</v>
      </c>
      <c r="O43" s="53">
        <f t="shared" si="1"/>
        <v>1230</v>
      </c>
      <c r="Q43" s="21"/>
      <c r="R43" s="21"/>
    </row>
    <row r="44" spans="1:18" s="17" customFormat="1" ht="11.1" customHeight="1">
      <c r="A44" s="190"/>
      <c r="B44" s="6" t="s">
        <v>12</v>
      </c>
      <c r="C44" s="109" t="s">
        <v>13</v>
      </c>
      <c r="D44" s="90" t="s">
        <v>14</v>
      </c>
      <c r="E44" s="98" t="s">
        <v>36</v>
      </c>
      <c r="F44" s="109" t="s">
        <v>13</v>
      </c>
      <c r="G44" s="158" t="s">
        <v>13</v>
      </c>
      <c r="H44" s="140" t="s">
        <v>36</v>
      </c>
      <c r="I44" s="158" t="s">
        <v>14</v>
      </c>
      <c r="J44" s="158" t="s">
        <v>13</v>
      </c>
      <c r="K44" s="109" t="s">
        <v>13</v>
      </c>
      <c r="L44" s="90" t="s">
        <v>36</v>
      </c>
      <c r="M44" s="109" t="s">
        <v>14</v>
      </c>
      <c r="N44" s="90" t="s">
        <v>50</v>
      </c>
      <c r="O44" s="53" t="e">
        <f t="shared" si="1"/>
        <v>#VALUE!</v>
      </c>
      <c r="Q44" s="21"/>
      <c r="R44" s="21"/>
    </row>
    <row r="45" spans="1:18" s="17" customFormat="1" ht="11.1" customHeight="1">
      <c r="A45" s="190"/>
      <c r="B45" s="6" t="s">
        <v>15</v>
      </c>
      <c r="C45" s="160" t="s">
        <v>0</v>
      </c>
      <c r="D45" s="151" t="s">
        <v>0</v>
      </c>
      <c r="E45" s="98" t="s">
        <v>5</v>
      </c>
      <c r="F45" s="123" t="s">
        <v>0</v>
      </c>
      <c r="G45" s="158" t="s">
        <v>0</v>
      </c>
      <c r="H45" s="140" t="s">
        <v>5</v>
      </c>
      <c r="I45" s="158" t="s">
        <v>0</v>
      </c>
      <c r="J45" s="158" t="s">
        <v>0</v>
      </c>
      <c r="K45" s="123" t="s">
        <v>0</v>
      </c>
      <c r="L45" s="98" t="s">
        <v>5</v>
      </c>
      <c r="M45" s="160" t="s">
        <v>0</v>
      </c>
      <c r="N45" s="145" t="s">
        <v>3</v>
      </c>
      <c r="O45" s="53" t="e">
        <f t="shared" si="1"/>
        <v>#VALUE!</v>
      </c>
      <c r="Q45" s="21"/>
      <c r="R45" s="21"/>
    </row>
    <row r="46" spans="1:18" s="17" customFormat="1" ht="11.1" customHeight="1">
      <c r="A46" s="190"/>
      <c r="B46" s="6" t="s">
        <v>16</v>
      </c>
      <c r="C46" s="126">
        <v>89.77</v>
      </c>
      <c r="D46" s="181" t="s">
        <v>137</v>
      </c>
      <c r="E46" s="181" t="s">
        <v>137</v>
      </c>
      <c r="F46" s="126">
        <v>88.93</v>
      </c>
      <c r="G46" s="158">
        <v>88.93</v>
      </c>
      <c r="H46" s="181" t="s">
        <v>137</v>
      </c>
      <c r="I46" s="158">
        <v>86.42</v>
      </c>
      <c r="J46" s="158">
        <v>89.12</v>
      </c>
      <c r="K46" s="126">
        <v>89.12</v>
      </c>
      <c r="L46" s="181" t="s">
        <v>137</v>
      </c>
      <c r="M46" s="126">
        <v>86.42</v>
      </c>
      <c r="N46" s="181" t="s">
        <v>137</v>
      </c>
      <c r="O46" s="53" t="e">
        <f t="shared" si="1"/>
        <v>#VALUE!</v>
      </c>
      <c r="Q46" s="21"/>
      <c r="R46" s="21"/>
    </row>
    <row r="47" spans="1:18" s="17" customFormat="1" ht="11.1" customHeight="1">
      <c r="A47" s="190"/>
      <c r="B47" s="6" t="s">
        <v>17</v>
      </c>
      <c r="C47" s="111">
        <v>68.8</v>
      </c>
      <c r="D47" s="182"/>
      <c r="E47" s="182"/>
      <c r="F47" s="112">
        <v>68.150000000000006</v>
      </c>
      <c r="G47" s="158">
        <v>68.150000000000006</v>
      </c>
      <c r="H47" s="182"/>
      <c r="I47" s="158">
        <v>66.23</v>
      </c>
      <c r="J47" s="158">
        <v>68.3</v>
      </c>
      <c r="K47" s="112">
        <v>68.3</v>
      </c>
      <c r="L47" s="182"/>
      <c r="M47" s="111">
        <v>66.23</v>
      </c>
      <c r="N47" s="182"/>
      <c r="O47" s="53">
        <f t="shared" si="1"/>
        <v>474.16</v>
      </c>
      <c r="Q47" s="21"/>
      <c r="R47" s="21"/>
    </row>
    <row r="48" spans="1:18" s="17" customFormat="1" ht="11.1" customHeight="1">
      <c r="A48" s="190"/>
      <c r="B48" s="6" t="s">
        <v>18</v>
      </c>
      <c r="C48" s="111">
        <v>29842</v>
      </c>
      <c r="D48" s="182"/>
      <c r="E48" s="182"/>
      <c r="F48" s="112">
        <v>29844.73</v>
      </c>
      <c r="G48" s="158">
        <v>29844.73</v>
      </c>
      <c r="H48" s="182"/>
      <c r="I48" s="158">
        <v>29843.15</v>
      </c>
      <c r="J48" s="158">
        <v>29842.81</v>
      </c>
      <c r="K48" s="112">
        <v>29842.81</v>
      </c>
      <c r="L48" s="182"/>
      <c r="M48" s="111">
        <v>29843.15</v>
      </c>
      <c r="N48" s="182"/>
      <c r="O48" s="53"/>
      <c r="Q48" s="21"/>
      <c r="R48" s="21"/>
    </row>
    <row r="49" spans="1:18" s="139" customFormat="1" ht="11.1" customHeight="1">
      <c r="A49" s="190"/>
      <c r="B49" s="19" t="s">
        <v>19</v>
      </c>
      <c r="C49" s="164" t="s">
        <v>132</v>
      </c>
      <c r="D49" s="182"/>
      <c r="E49" s="182"/>
      <c r="F49" s="164" t="s">
        <v>132</v>
      </c>
      <c r="G49" s="158" t="s">
        <v>132</v>
      </c>
      <c r="H49" s="182"/>
      <c r="I49" s="158" t="s">
        <v>132</v>
      </c>
      <c r="J49" s="158" t="s">
        <v>132</v>
      </c>
      <c r="K49" s="164" t="s">
        <v>132</v>
      </c>
      <c r="L49" s="182"/>
      <c r="M49" s="164" t="s">
        <v>132</v>
      </c>
      <c r="N49" s="182"/>
      <c r="O49" s="53">
        <f>N49+M49+L49+K49+J49+I49+H49+G49+F49+E49+D49+C49</f>
        <v>160097</v>
      </c>
      <c r="Q49" s="138"/>
      <c r="R49" s="138"/>
    </row>
    <row r="50" spans="1:18" s="139" customFormat="1" ht="11.1" customHeight="1">
      <c r="A50" s="190"/>
      <c r="B50" s="6" t="s">
        <v>20</v>
      </c>
      <c r="C50" s="165">
        <v>2053130</v>
      </c>
      <c r="D50" s="183"/>
      <c r="E50" s="183"/>
      <c r="F50" s="165">
        <v>2033918</v>
      </c>
      <c r="G50" s="158">
        <v>2033918</v>
      </c>
      <c r="H50" s="183"/>
      <c r="I50" s="158">
        <v>1976512</v>
      </c>
      <c r="J50" s="158">
        <v>2038264</v>
      </c>
      <c r="K50" s="165">
        <v>2038264</v>
      </c>
      <c r="L50" s="183"/>
      <c r="M50" s="165">
        <v>1976512</v>
      </c>
      <c r="N50" s="183"/>
      <c r="O50" s="53">
        <f>N50+M50+L50+K50+J50+I50+H50+G50+F50+E50+D50+C50</f>
        <v>14150518</v>
      </c>
      <c r="Q50" s="138"/>
      <c r="R50" s="138"/>
    </row>
    <row r="51" spans="1:18" s="2" customFormat="1" ht="17.100000000000001" customHeight="1"/>
    <row r="52" spans="1:18" s="2" customFormat="1" ht="17.100000000000001" customHeight="1">
      <c r="C52" s="120"/>
      <c r="D52" s="137" t="s">
        <v>114</v>
      </c>
      <c r="E52" s="119"/>
      <c r="F52" s="137" t="s">
        <v>135</v>
      </c>
      <c r="G52" s="176"/>
      <c r="H52" s="136"/>
    </row>
    <row r="53" spans="1:18" s="2" customFormat="1" ht="18" customHeight="1"/>
    <row r="54" spans="1:18" s="2" customFormat="1" ht="24.75" customHeight="1"/>
    <row r="55" spans="1:18" s="2" customFormat="1" ht="38.25" customHeight="1"/>
    <row r="56" spans="1:18" s="2" customFormat="1" ht="18.75" customHeight="1"/>
    <row r="57" spans="1:18" s="2" customFormat="1" ht="14.25" customHeight="1"/>
    <row r="58" spans="1:18" s="2" customFormat="1" ht="38.25" customHeight="1"/>
    <row r="59" spans="1:18" s="2" customFormat="1" ht="38.25" customHeight="1">
      <c r="O59" s="41"/>
      <c r="P59" s="41"/>
    </row>
    <row r="60" spans="1:18" s="2" customFormat="1" ht="38.25" customHeight="1">
      <c r="O60" s="41"/>
      <c r="P60" s="41"/>
    </row>
    <row r="61" spans="1:18" s="2" customFormat="1" ht="38.25" customHeight="1">
      <c r="O61" s="41"/>
      <c r="P61" s="41"/>
    </row>
    <row r="62" spans="1:18" s="2" customFormat="1" ht="38.25" customHeight="1">
      <c r="O62" s="41"/>
      <c r="P62" s="41"/>
    </row>
    <row r="63" spans="1:18" s="2" customFormat="1" ht="38.25" customHeight="1">
      <c r="O63" s="41"/>
      <c r="P63" s="41"/>
    </row>
    <row r="64" spans="1:18" s="2" customFormat="1" ht="38.25" customHeight="1">
      <c r="O64" s="41"/>
      <c r="P64" s="41"/>
    </row>
    <row r="65" spans="15:16" s="2" customFormat="1" ht="38.25" customHeight="1">
      <c r="O65" s="41"/>
      <c r="P65" s="41"/>
    </row>
    <row r="66" spans="15:16" s="2" customFormat="1" ht="38.25" customHeight="1">
      <c r="O66" s="41"/>
      <c r="P66" s="41"/>
    </row>
    <row r="67" spans="15:16" s="2" customFormat="1" ht="38.25" customHeight="1">
      <c r="O67" s="41"/>
      <c r="P67" s="41"/>
    </row>
    <row r="68" spans="15:16" s="2" customFormat="1" ht="38.25" customHeight="1">
      <c r="O68" s="41"/>
      <c r="P68" s="41"/>
    </row>
    <row r="69" spans="15:16" s="2" customFormat="1" ht="38.25" customHeight="1">
      <c r="O69" s="41"/>
      <c r="P69" s="41"/>
    </row>
    <row r="70" spans="15:16" s="2" customFormat="1" ht="38.25" customHeight="1">
      <c r="O70" s="41"/>
      <c r="P70" s="41"/>
    </row>
    <row r="71" spans="15:16" s="2" customFormat="1" ht="38.25" customHeight="1">
      <c r="O71" s="41"/>
      <c r="P71" s="41"/>
    </row>
    <row r="72" spans="15:16" s="2" customFormat="1" ht="38.25" customHeight="1">
      <c r="O72" s="41"/>
      <c r="P72" s="41"/>
    </row>
    <row r="73" spans="15:16" s="2" customFormat="1" ht="38.25" customHeight="1">
      <c r="O73" s="41"/>
      <c r="P73" s="41"/>
    </row>
    <row r="74" spans="15:16" s="2" customFormat="1" ht="38.25" customHeight="1">
      <c r="O74" s="41"/>
      <c r="P74" s="41"/>
    </row>
    <row r="75" spans="15:16" s="2" customFormat="1" ht="38.25" customHeight="1">
      <c r="O75" s="41"/>
      <c r="P75" s="41"/>
    </row>
    <row r="76" spans="15:16" s="2" customFormat="1" ht="38.25" customHeight="1">
      <c r="O76" s="41"/>
      <c r="P76" s="41"/>
    </row>
    <row r="77" spans="15:16" s="2" customFormat="1" ht="38.25" customHeight="1">
      <c r="O77" s="41"/>
      <c r="P77" s="41"/>
    </row>
    <row r="78" spans="15:16" s="2" customFormat="1" ht="38.25" customHeight="1">
      <c r="O78" s="41"/>
      <c r="P78" s="41"/>
    </row>
    <row r="79" spans="15:16" s="2" customFormat="1" ht="38.25" customHeight="1">
      <c r="O79" s="41"/>
      <c r="P79" s="41"/>
    </row>
    <row r="80" spans="15:16" s="2" customFormat="1" ht="38.25" customHeight="1">
      <c r="O80" s="41"/>
      <c r="P80" s="41"/>
    </row>
    <row r="81" spans="15:16" s="2" customFormat="1" ht="38.25" customHeight="1">
      <c r="O81" s="41"/>
      <c r="P81" s="41"/>
    </row>
    <row r="82" spans="15:16" s="2" customFormat="1" ht="38.25" customHeight="1">
      <c r="O82" s="41"/>
      <c r="P82" s="41"/>
    </row>
    <row r="83" spans="15:16" s="2" customFormat="1" ht="38.25" customHeight="1">
      <c r="O83" s="41"/>
      <c r="P83" s="41"/>
    </row>
    <row r="84" spans="15:16" s="2" customFormat="1" ht="38.25" customHeight="1">
      <c r="O84" s="41"/>
      <c r="P84" s="41"/>
    </row>
    <row r="85" spans="15:16" s="2" customFormat="1" ht="38.25" customHeight="1">
      <c r="O85" s="41"/>
      <c r="P85" s="41"/>
    </row>
    <row r="86" spans="15:16" s="2" customFormat="1" ht="38.25" customHeight="1">
      <c r="O86" s="41"/>
      <c r="P86" s="41"/>
    </row>
    <row r="87" spans="15:16" s="2" customFormat="1" ht="38.25" customHeight="1">
      <c r="O87" s="41"/>
      <c r="P87" s="41"/>
    </row>
    <row r="88" spans="15:16" s="2" customFormat="1" ht="38.25" customHeight="1">
      <c r="O88" s="41"/>
      <c r="P88" s="41"/>
    </row>
    <row r="89" spans="15:16" s="2" customFormat="1" ht="38.25" customHeight="1">
      <c r="O89" s="41"/>
      <c r="P89" s="41"/>
    </row>
    <row r="90" spans="15:16" s="2" customFormat="1" ht="38.25" customHeight="1">
      <c r="O90" s="41"/>
      <c r="P90" s="41"/>
    </row>
    <row r="91" spans="15:16" s="2" customFormat="1" ht="38.25" customHeight="1">
      <c r="O91" s="41"/>
      <c r="P91" s="41"/>
    </row>
    <row r="92" spans="15:16" s="2" customFormat="1" ht="38.25" customHeight="1">
      <c r="O92" s="41"/>
      <c r="P92" s="41"/>
    </row>
    <row r="93" spans="15:16" s="2" customFormat="1" ht="38.25" customHeight="1">
      <c r="O93" s="41"/>
      <c r="P93" s="41"/>
    </row>
    <row r="94" spans="15:16" s="2" customFormat="1">
      <c r="O94" s="41"/>
      <c r="P94" s="41"/>
    </row>
    <row r="95" spans="15:16" s="2" customFormat="1">
      <c r="O95" s="41"/>
      <c r="P95" s="41"/>
    </row>
  </sheetData>
  <mergeCells count="46">
    <mergeCell ref="A11:A12"/>
    <mergeCell ref="A1:N1"/>
    <mergeCell ref="C2:F2"/>
    <mergeCell ref="G2:J2"/>
    <mergeCell ref="K2:N2"/>
    <mergeCell ref="A3:A10"/>
    <mergeCell ref="C6:C10"/>
    <mergeCell ref="D6:D10"/>
    <mergeCell ref="E6:E10"/>
    <mergeCell ref="H6:H10"/>
    <mergeCell ref="I6:I10"/>
    <mergeCell ref="K6:K10"/>
    <mergeCell ref="L6:L10"/>
    <mergeCell ref="M6:M10"/>
    <mergeCell ref="N6:N10"/>
    <mergeCell ref="A43:A50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6"/>
    <mergeCell ref="A37:A42"/>
    <mergeCell ref="D32:D36"/>
    <mergeCell ref="E32:E36"/>
    <mergeCell ref="F32:F36"/>
    <mergeCell ref="H32:H36"/>
    <mergeCell ref="I32:I36"/>
    <mergeCell ref="J32:J36"/>
    <mergeCell ref="L32:L36"/>
    <mergeCell ref="M32:M36"/>
    <mergeCell ref="N32:N36"/>
    <mergeCell ref="L38:L42"/>
    <mergeCell ref="M38:M42"/>
    <mergeCell ref="N38:N42"/>
    <mergeCell ref="L46:L50"/>
    <mergeCell ref="N46:N50"/>
    <mergeCell ref="I38:I42"/>
    <mergeCell ref="E38:E42"/>
    <mergeCell ref="D46:D50"/>
    <mergeCell ref="E46:E50"/>
    <mergeCell ref="H46:H50"/>
  </mergeCells>
  <phoneticPr fontId="2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C921-BC17-4B98-8A7E-7FDC48C678B9}">
  <dimension ref="A1:R60"/>
  <sheetViews>
    <sheetView workbookViewId="0">
      <selection activeCell="S20" sqref="S20"/>
    </sheetView>
  </sheetViews>
  <sheetFormatPr defaultColWidth="14.25" defaultRowHeight="11.25"/>
  <cols>
    <col min="1" max="14" width="9.625" style="166" customWidth="1"/>
    <col min="15" max="15" width="23" style="2" hidden="1" customWidth="1"/>
    <col min="16" max="18" width="14.25" style="2"/>
    <col min="19" max="16384" width="14.25" style="41"/>
  </cols>
  <sheetData>
    <row r="1" spans="1:18" ht="21.75" customHeight="1">
      <c r="A1" s="184" t="s">
        <v>133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  <c r="R1" s="41"/>
    </row>
    <row r="2" spans="1:18" s="26" customFormat="1" ht="11.1" customHeight="1">
      <c r="A2" s="29" t="s">
        <v>7</v>
      </c>
      <c r="B2" s="135" t="s">
        <v>8</v>
      </c>
      <c r="C2" s="187" t="s">
        <v>4</v>
      </c>
      <c r="D2" s="188"/>
      <c r="E2" s="188"/>
      <c r="F2" s="189"/>
      <c r="G2" s="187" t="s">
        <v>2</v>
      </c>
      <c r="H2" s="188"/>
      <c r="I2" s="188"/>
      <c r="J2" s="189"/>
      <c r="K2" s="187" t="s">
        <v>1</v>
      </c>
      <c r="L2" s="188"/>
      <c r="M2" s="188"/>
      <c r="N2" s="189"/>
      <c r="O2" s="26" t="s">
        <v>9</v>
      </c>
      <c r="Q2" s="31"/>
    </row>
    <row r="3" spans="1:18" s="17" customFormat="1" ht="11.1" customHeight="1">
      <c r="A3" s="205" t="s">
        <v>21</v>
      </c>
      <c r="B3" s="6" t="s">
        <v>11</v>
      </c>
      <c r="C3" s="140" t="s">
        <v>126</v>
      </c>
      <c r="D3" s="140" t="s">
        <v>127</v>
      </c>
      <c r="E3" s="140" t="s">
        <v>128</v>
      </c>
      <c r="F3" s="158" t="s">
        <v>129</v>
      </c>
      <c r="G3" s="140" t="s">
        <v>126</v>
      </c>
      <c r="H3" s="140" t="s">
        <v>127</v>
      </c>
      <c r="I3" s="140" t="s">
        <v>128</v>
      </c>
      <c r="J3" s="158" t="s">
        <v>129</v>
      </c>
      <c r="K3" s="140" t="s">
        <v>126</v>
      </c>
      <c r="L3" s="140" t="s">
        <v>127</v>
      </c>
      <c r="M3" s="140" t="s">
        <v>128</v>
      </c>
      <c r="N3" s="140">
        <v>1401</v>
      </c>
      <c r="O3" s="21"/>
      <c r="Q3" s="21"/>
    </row>
    <row r="4" spans="1:18" s="17" customFormat="1" ht="11.1" customHeight="1">
      <c r="A4" s="206"/>
      <c r="B4" s="6" t="s">
        <v>12</v>
      </c>
      <c r="C4" s="157" t="s">
        <v>50</v>
      </c>
      <c r="D4" s="157" t="s">
        <v>14</v>
      </c>
      <c r="E4" s="157" t="s">
        <v>14</v>
      </c>
      <c r="F4" s="159" t="s">
        <v>13</v>
      </c>
      <c r="G4" s="157" t="s">
        <v>13</v>
      </c>
      <c r="H4" s="140" t="s">
        <v>14</v>
      </c>
      <c r="I4" s="140" t="s">
        <v>14</v>
      </c>
      <c r="J4" s="158" t="s">
        <v>13</v>
      </c>
      <c r="K4" s="157" t="s">
        <v>13</v>
      </c>
      <c r="L4" s="157" t="s">
        <v>14</v>
      </c>
      <c r="M4" s="157" t="s">
        <v>14</v>
      </c>
      <c r="N4" s="157" t="s">
        <v>50</v>
      </c>
      <c r="O4" s="21"/>
      <c r="P4" s="21"/>
      <c r="Q4" s="21"/>
    </row>
    <row r="5" spans="1:18" s="17" customFormat="1" ht="11.1" customHeight="1">
      <c r="A5" s="206"/>
      <c r="B5" s="6" t="s">
        <v>15</v>
      </c>
      <c r="C5" s="151" t="s">
        <v>3</v>
      </c>
      <c r="D5" s="151" t="s">
        <v>0</v>
      </c>
      <c r="E5" s="151" t="s">
        <v>0</v>
      </c>
      <c r="F5" s="160" t="s">
        <v>0</v>
      </c>
      <c r="G5" s="151" t="s">
        <v>0</v>
      </c>
      <c r="H5" s="140" t="s">
        <v>0</v>
      </c>
      <c r="I5" s="140" t="s">
        <v>0</v>
      </c>
      <c r="J5" s="158" t="s">
        <v>0</v>
      </c>
      <c r="K5" s="151" t="s">
        <v>0</v>
      </c>
      <c r="L5" s="151" t="s">
        <v>0</v>
      </c>
      <c r="M5" s="151" t="s">
        <v>0</v>
      </c>
      <c r="N5" s="151" t="s">
        <v>3</v>
      </c>
      <c r="O5" s="21"/>
      <c r="P5" s="21"/>
      <c r="Q5" s="21"/>
    </row>
    <row r="6" spans="1:18" s="17" customFormat="1" ht="11.1" customHeight="1">
      <c r="A6" s="206"/>
      <c r="B6" s="6" t="s">
        <v>16</v>
      </c>
      <c r="C6" s="181" t="s">
        <v>137</v>
      </c>
      <c r="D6" s="181" t="s">
        <v>137</v>
      </c>
      <c r="E6" s="181" t="s">
        <v>137</v>
      </c>
      <c r="F6" s="126">
        <v>88.2</v>
      </c>
      <c r="G6" s="181" t="s">
        <v>137</v>
      </c>
      <c r="H6" s="181" t="s">
        <v>137</v>
      </c>
      <c r="I6" s="181" t="s">
        <v>137</v>
      </c>
      <c r="J6" s="158">
        <v>88.39</v>
      </c>
      <c r="K6" s="181" t="s">
        <v>137</v>
      </c>
      <c r="L6" s="181" t="s">
        <v>137</v>
      </c>
      <c r="M6" s="181" t="s">
        <v>137</v>
      </c>
      <c r="N6" s="181" t="s">
        <v>137</v>
      </c>
      <c r="O6" s="53" t="e">
        <f>N6+M6+L6+K6+J6+I6+H6+G6+F6+E6+D6+C6</f>
        <v>#VALUE!</v>
      </c>
      <c r="P6" s="21"/>
      <c r="Q6" s="21"/>
    </row>
    <row r="7" spans="1:18" s="17" customFormat="1" ht="11.1" customHeight="1">
      <c r="A7" s="206"/>
      <c r="B7" s="6" t="s">
        <v>17</v>
      </c>
      <c r="C7" s="182"/>
      <c r="D7" s="182"/>
      <c r="E7" s="182"/>
      <c r="F7" s="111" t="s">
        <v>43</v>
      </c>
      <c r="G7" s="182"/>
      <c r="H7" s="182"/>
      <c r="I7" s="182"/>
      <c r="J7" s="158" t="s">
        <v>48</v>
      </c>
      <c r="K7" s="182"/>
      <c r="L7" s="182"/>
      <c r="M7" s="182"/>
      <c r="N7" s="182"/>
      <c r="O7" s="53">
        <f>N7+M7+L7+K7+J7+I7+H7+G7+F7+E7+D7+C7</f>
        <v>136.44999999999999</v>
      </c>
      <c r="P7" s="21"/>
      <c r="Q7" s="21"/>
    </row>
    <row r="8" spans="1:18" s="17" customFormat="1" ht="11.1" customHeight="1">
      <c r="A8" s="206"/>
      <c r="B8" s="6" t="s">
        <v>18</v>
      </c>
      <c r="C8" s="182"/>
      <c r="D8" s="182"/>
      <c r="E8" s="182"/>
      <c r="F8" s="111">
        <v>29760.22</v>
      </c>
      <c r="G8" s="182"/>
      <c r="H8" s="182"/>
      <c r="I8" s="182"/>
      <c r="J8" s="158">
        <v>29758.83</v>
      </c>
      <c r="K8" s="182"/>
      <c r="L8" s="182"/>
      <c r="M8" s="182"/>
      <c r="N8" s="182"/>
      <c r="O8" s="53"/>
      <c r="P8" s="21"/>
      <c r="Q8" s="21"/>
    </row>
    <row r="9" spans="1:18" s="18" customFormat="1" ht="11.1" customHeight="1">
      <c r="A9" s="206"/>
      <c r="B9" s="19" t="s">
        <v>19</v>
      </c>
      <c r="C9" s="182"/>
      <c r="D9" s="182"/>
      <c r="E9" s="182"/>
      <c r="F9" s="161">
        <v>22995</v>
      </c>
      <c r="G9" s="182"/>
      <c r="H9" s="182"/>
      <c r="I9" s="182"/>
      <c r="J9" s="158">
        <v>22995</v>
      </c>
      <c r="K9" s="182"/>
      <c r="L9" s="182"/>
      <c r="M9" s="182"/>
      <c r="N9" s="182"/>
      <c r="O9" s="18">
        <f t="shared" ref="O9:O35" si="0">N9+M9+L9+K9+J9+I9+H9+G9+F9+E9+D9+C9</f>
        <v>45990</v>
      </c>
      <c r="P9" s="24"/>
      <c r="Q9" s="24"/>
    </row>
    <row r="10" spans="1:18" s="139" customFormat="1" ht="11.1" customHeight="1">
      <c r="A10" s="206"/>
      <c r="B10" s="6" t="s">
        <v>20</v>
      </c>
      <c r="C10" s="183"/>
      <c r="D10" s="183"/>
      <c r="E10" s="183"/>
      <c r="F10" s="161">
        <v>2028159</v>
      </c>
      <c r="G10" s="183"/>
      <c r="H10" s="183"/>
      <c r="I10" s="183"/>
      <c r="J10" s="158">
        <v>2032528</v>
      </c>
      <c r="K10" s="183"/>
      <c r="L10" s="183"/>
      <c r="M10" s="183"/>
      <c r="N10" s="183"/>
      <c r="O10" s="53">
        <f t="shared" si="0"/>
        <v>4060687</v>
      </c>
      <c r="P10" s="138"/>
      <c r="Q10" s="138"/>
    </row>
    <row r="11" spans="1:18" s="17" customFormat="1" ht="11.1" customHeight="1">
      <c r="A11" s="205" t="s">
        <v>22</v>
      </c>
      <c r="B11" s="6" t="s">
        <v>11</v>
      </c>
      <c r="C11" s="140" t="s">
        <v>56</v>
      </c>
      <c r="D11" s="140" t="s">
        <v>57</v>
      </c>
      <c r="E11" s="140" t="s">
        <v>58</v>
      </c>
      <c r="F11" s="140" t="s">
        <v>59</v>
      </c>
      <c r="G11" s="140" t="s">
        <v>56</v>
      </c>
      <c r="H11" s="140" t="s">
        <v>57</v>
      </c>
      <c r="I11" s="140" t="s">
        <v>58</v>
      </c>
      <c r="J11" s="140" t="s">
        <v>59</v>
      </c>
      <c r="K11" s="140" t="s">
        <v>56</v>
      </c>
      <c r="L11" s="140" t="s">
        <v>57</v>
      </c>
      <c r="M11" s="140" t="s">
        <v>58</v>
      </c>
      <c r="N11" s="140" t="s">
        <v>59</v>
      </c>
      <c r="O11" s="53">
        <f t="shared" si="0"/>
        <v>15630</v>
      </c>
      <c r="P11" s="21"/>
      <c r="Q11" s="21"/>
    </row>
    <row r="12" spans="1:18" s="17" customFormat="1" ht="11.1" customHeight="1">
      <c r="A12" s="206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179" t="s">
        <v>137</v>
      </c>
      <c r="L12" s="179" t="s">
        <v>137</v>
      </c>
      <c r="M12" s="179" t="s">
        <v>137</v>
      </c>
      <c r="N12" s="179" t="s">
        <v>137</v>
      </c>
      <c r="O12" s="53" t="e">
        <f t="shared" si="0"/>
        <v>#VALUE!</v>
      </c>
      <c r="P12" s="21"/>
      <c r="Q12" s="21"/>
    </row>
    <row r="13" spans="1:18" s="17" customFormat="1" ht="11.1" customHeight="1">
      <c r="A13" s="205" t="s">
        <v>23</v>
      </c>
      <c r="B13" s="6" t="s">
        <v>11</v>
      </c>
      <c r="C13" s="140" t="s">
        <v>60</v>
      </c>
      <c r="D13" s="140" t="s">
        <v>61</v>
      </c>
      <c r="E13" s="140" t="s">
        <v>62</v>
      </c>
      <c r="F13" s="140" t="s">
        <v>63</v>
      </c>
      <c r="G13" s="140" t="s">
        <v>60</v>
      </c>
      <c r="H13" s="140" t="s">
        <v>61</v>
      </c>
      <c r="I13" s="140" t="s">
        <v>62</v>
      </c>
      <c r="J13" s="140" t="s">
        <v>63</v>
      </c>
      <c r="K13" s="140" t="s">
        <v>60</v>
      </c>
      <c r="L13" s="140" t="s">
        <v>61</v>
      </c>
      <c r="M13" s="140" t="s">
        <v>62</v>
      </c>
      <c r="N13" s="140" t="s">
        <v>63</v>
      </c>
      <c r="O13" s="53">
        <f t="shared" si="0"/>
        <v>14430</v>
      </c>
      <c r="P13" s="21"/>
      <c r="Q13" s="21"/>
    </row>
    <row r="14" spans="1:18" s="17" customFormat="1" ht="11.1" customHeight="1">
      <c r="A14" s="206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179" t="s">
        <v>137</v>
      </c>
      <c r="L14" s="179" t="s">
        <v>137</v>
      </c>
      <c r="M14" s="179" t="s">
        <v>137</v>
      </c>
      <c r="N14" s="179" t="s">
        <v>137</v>
      </c>
      <c r="O14" s="53" t="e">
        <f t="shared" si="0"/>
        <v>#VALUE!</v>
      </c>
      <c r="P14" s="21"/>
      <c r="Q14" s="21"/>
    </row>
    <row r="15" spans="1:18" s="17" customFormat="1" ht="11.1" customHeight="1">
      <c r="A15" s="190" t="s">
        <v>24</v>
      </c>
      <c r="B15" s="6" t="s">
        <v>11</v>
      </c>
      <c r="C15" s="140" t="s">
        <v>64</v>
      </c>
      <c r="D15" s="140" t="s">
        <v>65</v>
      </c>
      <c r="E15" s="140" t="s">
        <v>66</v>
      </c>
      <c r="F15" s="140" t="s">
        <v>67</v>
      </c>
      <c r="G15" s="140" t="s">
        <v>64</v>
      </c>
      <c r="H15" s="140" t="s">
        <v>65</v>
      </c>
      <c r="I15" s="140" t="s">
        <v>66</v>
      </c>
      <c r="J15" s="140" t="s">
        <v>67</v>
      </c>
      <c r="K15" s="140" t="s">
        <v>64</v>
      </c>
      <c r="L15" s="140" t="s">
        <v>65</v>
      </c>
      <c r="M15" s="140" t="s">
        <v>66</v>
      </c>
      <c r="N15" s="140" t="s">
        <v>67</v>
      </c>
      <c r="O15" s="53">
        <f t="shared" si="0"/>
        <v>13230</v>
      </c>
      <c r="P15" s="21"/>
      <c r="Q15" s="21"/>
    </row>
    <row r="16" spans="1:18" s="17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79" t="s">
        <v>137</v>
      </c>
      <c r="L16" s="179" t="s">
        <v>137</v>
      </c>
      <c r="M16" s="179" t="s">
        <v>137</v>
      </c>
      <c r="N16" s="179" t="s">
        <v>137</v>
      </c>
      <c r="O16" s="53" t="e">
        <f t="shared" si="0"/>
        <v>#VALUE!</v>
      </c>
      <c r="P16" s="21"/>
      <c r="Q16" s="21"/>
    </row>
    <row r="17" spans="1:17" s="17" customFormat="1" ht="11.1" customHeight="1">
      <c r="A17" s="190" t="s">
        <v>25</v>
      </c>
      <c r="B17" s="6" t="s">
        <v>11</v>
      </c>
      <c r="C17" s="90" t="s">
        <v>68</v>
      </c>
      <c r="D17" s="90" t="s">
        <v>69</v>
      </c>
      <c r="E17" s="90" t="s">
        <v>70</v>
      </c>
      <c r="F17" s="90" t="s">
        <v>71</v>
      </c>
      <c r="G17" s="90" t="s">
        <v>68</v>
      </c>
      <c r="H17" s="140" t="s">
        <v>69</v>
      </c>
      <c r="I17" s="140" t="s">
        <v>70</v>
      </c>
      <c r="J17" s="140" t="s">
        <v>71</v>
      </c>
      <c r="K17" s="90" t="s">
        <v>68</v>
      </c>
      <c r="L17" s="90" t="s">
        <v>69</v>
      </c>
      <c r="M17" s="90" t="s">
        <v>70</v>
      </c>
      <c r="N17" s="90" t="s">
        <v>71</v>
      </c>
      <c r="O17" s="53">
        <f t="shared" si="0"/>
        <v>12030</v>
      </c>
      <c r="P17" s="21"/>
      <c r="Q17" s="21"/>
    </row>
    <row r="18" spans="1:17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179" t="s">
        <v>137</v>
      </c>
      <c r="L18" s="179" t="s">
        <v>137</v>
      </c>
      <c r="M18" s="179" t="s">
        <v>137</v>
      </c>
      <c r="N18" s="179" t="s">
        <v>137</v>
      </c>
      <c r="O18" s="53" t="e">
        <f t="shared" si="0"/>
        <v>#VALUE!</v>
      </c>
      <c r="P18" s="21"/>
      <c r="Q18" s="21"/>
    </row>
    <row r="19" spans="1:17" s="17" customFormat="1" ht="11.1" customHeight="1">
      <c r="A19" s="190" t="s">
        <v>26</v>
      </c>
      <c r="B19" s="6" t="s">
        <v>11</v>
      </c>
      <c r="C19" s="140" t="s">
        <v>72</v>
      </c>
      <c r="D19" s="140" t="s">
        <v>73</v>
      </c>
      <c r="E19" s="140" t="s">
        <v>74</v>
      </c>
      <c r="F19" s="140" t="s">
        <v>75</v>
      </c>
      <c r="G19" s="140" t="s">
        <v>72</v>
      </c>
      <c r="H19" s="140" t="s">
        <v>73</v>
      </c>
      <c r="I19" s="140" t="s">
        <v>74</v>
      </c>
      <c r="J19" s="140" t="s">
        <v>75</v>
      </c>
      <c r="K19" s="140" t="s">
        <v>72</v>
      </c>
      <c r="L19" s="140" t="s">
        <v>73</v>
      </c>
      <c r="M19" s="140" t="s">
        <v>74</v>
      </c>
      <c r="N19" s="140" t="s">
        <v>75</v>
      </c>
      <c r="O19" s="53">
        <f t="shared" si="0"/>
        <v>10830</v>
      </c>
      <c r="P19" s="21"/>
      <c r="Q19" s="21"/>
    </row>
    <row r="20" spans="1:17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179" t="s">
        <v>137</v>
      </c>
      <c r="L20" s="179" t="s">
        <v>137</v>
      </c>
      <c r="M20" s="179" t="s">
        <v>137</v>
      </c>
      <c r="N20" s="179" t="s">
        <v>137</v>
      </c>
      <c r="O20" s="53" t="e">
        <f t="shared" si="0"/>
        <v>#VALUE!</v>
      </c>
      <c r="P20" s="21"/>
      <c r="Q20" s="21"/>
    </row>
    <row r="21" spans="1:17" s="17" customFormat="1" ht="11.1" customHeight="1">
      <c r="A21" s="190" t="s">
        <v>27</v>
      </c>
      <c r="B21" s="6" t="s">
        <v>11</v>
      </c>
      <c r="C21" s="90" t="s">
        <v>76</v>
      </c>
      <c r="D21" s="90" t="s">
        <v>77</v>
      </c>
      <c r="E21" s="90" t="s">
        <v>78</v>
      </c>
      <c r="F21" s="90" t="s">
        <v>79</v>
      </c>
      <c r="G21" s="90" t="s">
        <v>76</v>
      </c>
      <c r="H21" s="140" t="s">
        <v>77</v>
      </c>
      <c r="I21" s="140" t="s">
        <v>78</v>
      </c>
      <c r="J21" s="140" t="s">
        <v>79</v>
      </c>
      <c r="K21" s="90" t="s">
        <v>76</v>
      </c>
      <c r="L21" s="90" t="s">
        <v>77</v>
      </c>
      <c r="M21" s="90" t="s">
        <v>78</v>
      </c>
      <c r="N21" s="90" t="s">
        <v>79</v>
      </c>
      <c r="O21" s="53">
        <f t="shared" si="0"/>
        <v>9630</v>
      </c>
      <c r="P21" s="21"/>
      <c r="Q21" s="21"/>
    </row>
    <row r="22" spans="1:17" s="17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179" t="s">
        <v>137</v>
      </c>
      <c r="L22" s="179" t="s">
        <v>137</v>
      </c>
      <c r="M22" s="179" t="s">
        <v>137</v>
      </c>
      <c r="N22" s="179" t="s">
        <v>137</v>
      </c>
      <c r="O22" s="53" t="e">
        <f t="shared" si="0"/>
        <v>#VALUE!</v>
      </c>
      <c r="P22" s="21"/>
      <c r="Q22" s="21"/>
    </row>
    <row r="23" spans="1:17" s="17" customFormat="1" ht="11.1" customHeight="1">
      <c r="A23" s="190" t="s">
        <v>28</v>
      </c>
      <c r="B23" s="6" t="s">
        <v>11</v>
      </c>
      <c r="C23" s="90" t="s">
        <v>80</v>
      </c>
      <c r="D23" s="90" t="s">
        <v>81</v>
      </c>
      <c r="E23" s="90" t="s">
        <v>82</v>
      </c>
      <c r="F23" s="90" t="s">
        <v>83</v>
      </c>
      <c r="G23" s="90" t="s">
        <v>80</v>
      </c>
      <c r="H23" s="140" t="s">
        <v>81</v>
      </c>
      <c r="I23" s="140" t="s">
        <v>82</v>
      </c>
      <c r="J23" s="140" t="s">
        <v>83</v>
      </c>
      <c r="K23" s="90" t="s">
        <v>80</v>
      </c>
      <c r="L23" s="90" t="s">
        <v>81</v>
      </c>
      <c r="M23" s="90" t="s">
        <v>82</v>
      </c>
      <c r="N23" s="90" t="s">
        <v>83</v>
      </c>
      <c r="O23" s="53">
        <f t="shared" si="0"/>
        <v>8430</v>
      </c>
      <c r="P23" s="21"/>
      <c r="Q23" s="21"/>
    </row>
    <row r="24" spans="1:17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179" t="s">
        <v>137</v>
      </c>
      <c r="L24" s="179" t="s">
        <v>137</v>
      </c>
      <c r="M24" s="179" t="s">
        <v>137</v>
      </c>
      <c r="N24" s="179" t="s">
        <v>137</v>
      </c>
      <c r="O24" s="53" t="e">
        <f t="shared" si="0"/>
        <v>#VALUE!</v>
      </c>
      <c r="P24" s="21"/>
      <c r="Q24" s="21"/>
    </row>
    <row r="25" spans="1:17" s="17" customFormat="1" ht="11.1" customHeight="1">
      <c r="A25" s="190" t="s">
        <v>29</v>
      </c>
      <c r="B25" s="6" t="s">
        <v>11</v>
      </c>
      <c r="C25" s="90" t="s">
        <v>84</v>
      </c>
      <c r="D25" s="90" t="s">
        <v>85</v>
      </c>
      <c r="E25" s="90" t="s">
        <v>86</v>
      </c>
      <c r="F25" s="90" t="s">
        <v>87</v>
      </c>
      <c r="G25" s="90" t="s">
        <v>84</v>
      </c>
      <c r="H25" s="140" t="s">
        <v>85</v>
      </c>
      <c r="I25" s="140" t="s">
        <v>86</v>
      </c>
      <c r="J25" s="140" t="s">
        <v>87</v>
      </c>
      <c r="K25" s="90" t="s">
        <v>84</v>
      </c>
      <c r="L25" s="90" t="s">
        <v>85</v>
      </c>
      <c r="M25" s="90" t="s">
        <v>86</v>
      </c>
      <c r="N25" s="90" t="s">
        <v>87</v>
      </c>
      <c r="O25" s="53">
        <f t="shared" si="0"/>
        <v>7230</v>
      </c>
      <c r="P25" s="21"/>
      <c r="Q25" s="21"/>
    </row>
    <row r="26" spans="1:17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179" t="s">
        <v>137</v>
      </c>
      <c r="L26" s="179" t="s">
        <v>137</v>
      </c>
      <c r="M26" s="179" t="s">
        <v>137</v>
      </c>
      <c r="N26" s="179" t="s">
        <v>137</v>
      </c>
      <c r="O26" s="53" t="e">
        <f t="shared" si="0"/>
        <v>#VALUE!</v>
      </c>
      <c r="P26" s="21"/>
      <c r="Q26" s="21"/>
    </row>
    <row r="27" spans="1:17" s="17" customFormat="1" ht="11.1" customHeight="1">
      <c r="A27" s="190" t="s">
        <v>30</v>
      </c>
      <c r="B27" s="6" t="s">
        <v>11</v>
      </c>
      <c r="C27" s="90" t="s">
        <v>88</v>
      </c>
      <c r="D27" s="90" t="s">
        <v>89</v>
      </c>
      <c r="E27" s="90" t="s">
        <v>90</v>
      </c>
      <c r="F27" s="90" t="s">
        <v>91</v>
      </c>
      <c r="G27" s="90" t="s">
        <v>88</v>
      </c>
      <c r="H27" s="140" t="s">
        <v>89</v>
      </c>
      <c r="I27" s="140" t="s">
        <v>90</v>
      </c>
      <c r="J27" s="140" t="s">
        <v>91</v>
      </c>
      <c r="K27" s="90" t="s">
        <v>88</v>
      </c>
      <c r="L27" s="90" t="s">
        <v>89</v>
      </c>
      <c r="M27" s="90" t="s">
        <v>90</v>
      </c>
      <c r="N27" s="90" t="s">
        <v>91</v>
      </c>
      <c r="O27" s="53">
        <f t="shared" si="0"/>
        <v>6030</v>
      </c>
      <c r="P27" s="21"/>
      <c r="Q27" s="21"/>
    </row>
    <row r="28" spans="1:17" s="17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179" t="s">
        <v>137</v>
      </c>
      <c r="L28" s="179" t="s">
        <v>137</v>
      </c>
      <c r="M28" s="179" t="s">
        <v>137</v>
      </c>
      <c r="N28" s="179" t="s">
        <v>137</v>
      </c>
      <c r="O28" s="53" t="e">
        <f t="shared" si="0"/>
        <v>#VALUE!</v>
      </c>
      <c r="P28" s="21"/>
      <c r="Q28" s="21"/>
    </row>
    <row r="29" spans="1:17" s="17" customFormat="1" ht="11.1" customHeight="1">
      <c r="A29" s="190" t="s">
        <v>31</v>
      </c>
      <c r="B29" s="6" t="s">
        <v>11</v>
      </c>
      <c r="C29" s="90" t="s">
        <v>92</v>
      </c>
      <c r="D29" s="90" t="s">
        <v>93</v>
      </c>
      <c r="E29" s="90" t="s">
        <v>94</v>
      </c>
      <c r="F29" s="90" t="s">
        <v>95</v>
      </c>
      <c r="G29" s="90" t="s">
        <v>92</v>
      </c>
      <c r="H29" s="140" t="s">
        <v>93</v>
      </c>
      <c r="I29" s="140" t="s">
        <v>94</v>
      </c>
      <c r="J29" s="140" t="s">
        <v>95</v>
      </c>
      <c r="K29" s="90" t="s">
        <v>92</v>
      </c>
      <c r="L29" s="90" t="s">
        <v>93</v>
      </c>
      <c r="M29" s="90" t="s">
        <v>94</v>
      </c>
      <c r="N29" s="90" t="s">
        <v>95</v>
      </c>
      <c r="O29" s="53">
        <f t="shared" si="0"/>
        <v>4830</v>
      </c>
      <c r="P29" s="21"/>
      <c r="Q29" s="21"/>
    </row>
    <row r="30" spans="1:17" s="17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179" t="s">
        <v>137</v>
      </c>
      <c r="L30" s="179" t="s">
        <v>137</v>
      </c>
      <c r="M30" s="179" t="s">
        <v>137</v>
      </c>
      <c r="N30" s="179" t="s">
        <v>137</v>
      </c>
      <c r="O30" s="53" t="e">
        <f t="shared" si="0"/>
        <v>#VALUE!</v>
      </c>
      <c r="P30" s="21"/>
      <c r="Q30" s="21"/>
    </row>
    <row r="31" spans="1:17" s="17" customFormat="1" ht="11.1" customHeight="1">
      <c r="A31" s="190" t="s">
        <v>32</v>
      </c>
      <c r="B31" s="6" t="s">
        <v>11</v>
      </c>
      <c r="C31" s="90" t="s">
        <v>96</v>
      </c>
      <c r="D31" s="90" t="s">
        <v>97</v>
      </c>
      <c r="E31" s="90" t="s">
        <v>98</v>
      </c>
      <c r="F31" s="90" t="s">
        <v>99</v>
      </c>
      <c r="G31" s="90" t="s">
        <v>96</v>
      </c>
      <c r="H31" s="140" t="s">
        <v>97</v>
      </c>
      <c r="I31" s="140" t="s">
        <v>98</v>
      </c>
      <c r="J31" s="140" t="s">
        <v>99</v>
      </c>
      <c r="K31" s="90" t="s">
        <v>96</v>
      </c>
      <c r="L31" s="90" t="s">
        <v>97</v>
      </c>
      <c r="M31" s="90" t="s">
        <v>98</v>
      </c>
      <c r="N31" s="90" t="s">
        <v>99</v>
      </c>
      <c r="O31" s="53">
        <f t="shared" si="0"/>
        <v>3630</v>
      </c>
      <c r="P31" s="21"/>
      <c r="Q31" s="21"/>
    </row>
    <row r="32" spans="1:17" s="17" customFormat="1" ht="11.1" customHeight="1">
      <c r="A32" s="190"/>
      <c r="B32" s="6"/>
      <c r="C32" s="179" t="s">
        <v>137</v>
      </c>
      <c r="D32" s="179" t="s">
        <v>137</v>
      </c>
      <c r="E32" s="179" t="s">
        <v>137</v>
      </c>
      <c r="F32" s="179" t="s">
        <v>137</v>
      </c>
      <c r="G32" s="179" t="s">
        <v>137</v>
      </c>
      <c r="H32" s="179" t="s">
        <v>137</v>
      </c>
      <c r="I32" s="179" t="s">
        <v>137</v>
      </c>
      <c r="J32" s="179" t="s">
        <v>137</v>
      </c>
      <c r="K32" s="179" t="s">
        <v>137</v>
      </c>
      <c r="L32" s="179" t="s">
        <v>137</v>
      </c>
      <c r="M32" s="179" t="s">
        <v>137</v>
      </c>
      <c r="N32" s="179" t="s">
        <v>137</v>
      </c>
      <c r="O32" s="53" t="e">
        <f t="shared" si="0"/>
        <v>#VALUE!</v>
      </c>
      <c r="P32" s="21"/>
      <c r="Q32" s="21"/>
    </row>
    <row r="33" spans="1:18" s="17" customFormat="1" ht="11.1" customHeight="1">
      <c r="A33" s="190" t="s">
        <v>33</v>
      </c>
      <c r="B33" s="6" t="s">
        <v>11</v>
      </c>
      <c r="C33" s="90" t="s">
        <v>100</v>
      </c>
      <c r="D33" s="90" t="s">
        <v>101</v>
      </c>
      <c r="E33" s="90" t="s">
        <v>34</v>
      </c>
      <c r="F33" s="109" t="s">
        <v>102</v>
      </c>
      <c r="G33" s="109" t="s">
        <v>100</v>
      </c>
      <c r="H33" s="140" t="s">
        <v>101</v>
      </c>
      <c r="I33" s="140" t="s">
        <v>34</v>
      </c>
      <c r="J33" s="158" t="s">
        <v>102</v>
      </c>
      <c r="K33" s="109" t="s">
        <v>100</v>
      </c>
      <c r="L33" s="90" t="s">
        <v>101</v>
      </c>
      <c r="M33" s="90" t="s">
        <v>34</v>
      </c>
      <c r="N33" s="90" t="s">
        <v>102</v>
      </c>
      <c r="O33" s="53">
        <f t="shared" si="0"/>
        <v>2430</v>
      </c>
      <c r="P33" s="21"/>
      <c r="Q33" s="21"/>
    </row>
    <row r="34" spans="1:18" s="17" customFormat="1" ht="11.1" customHeight="1">
      <c r="A34" s="190"/>
      <c r="B34" s="6" t="s">
        <v>16</v>
      </c>
      <c r="C34" s="181" t="s">
        <v>137</v>
      </c>
      <c r="D34" s="181" t="s">
        <v>137</v>
      </c>
      <c r="E34" s="181" t="s">
        <v>137</v>
      </c>
      <c r="F34" s="126">
        <v>88.2</v>
      </c>
      <c r="G34" s="126">
        <v>88.2</v>
      </c>
      <c r="H34" s="181" t="s">
        <v>137</v>
      </c>
      <c r="I34" s="181" t="s">
        <v>137</v>
      </c>
      <c r="J34" s="158">
        <v>88.39</v>
      </c>
      <c r="K34" s="126">
        <v>88.39</v>
      </c>
      <c r="L34" s="181" t="s">
        <v>137</v>
      </c>
      <c r="M34" s="181" t="s">
        <v>137</v>
      </c>
      <c r="N34" s="181" t="s">
        <v>137</v>
      </c>
      <c r="O34" s="53" t="e">
        <f t="shared" si="0"/>
        <v>#VALUE!</v>
      </c>
      <c r="P34" s="21"/>
      <c r="Q34" s="21"/>
    </row>
    <row r="35" spans="1:18" s="17" customFormat="1" ht="11.1" customHeight="1">
      <c r="A35" s="190"/>
      <c r="B35" s="6" t="s">
        <v>17</v>
      </c>
      <c r="C35" s="182"/>
      <c r="D35" s="182"/>
      <c r="E35" s="182"/>
      <c r="F35" s="111" t="s">
        <v>43</v>
      </c>
      <c r="G35" s="111" t="s">
        <v>43</v>
      </c>
      <c r="H35" s="182"/>
      <c r="I35" s="182"/>
      <c r="J35" s="158" t="s">
        <v>48</v>
      </c>
      <c r="K35" s="111">
        <v>68.3</v>
      </c>
      <c r="L35" s="182"/>
      <c r="M35" s="182"/>
      <c r="N35" s="182"/>
      <c r="O35" s="53">
        <f t="shared" si="0"/>
        <v>272.89999999999998</v>
      </c>
      <c r="P35" s="21"/>
      <c r="Q35" s="21"/>
    </row>
    <row r="36" spans="1:18" s="17" customFormat="1" ht="11.1" customHeight="1">
      <c r="A36" s="190"/>
      <c r="B36" s="6" t="s">
        <v>18</v>
      </c>
      <c r="C36" s="182"/>
      <c r="D36" s="182"/>
      <c r="E36" s="182"/>
      <c r="F36" s="111">
        <v>29701.98</v>
      </c>
      <c r="G36" s="111">
        <v>29701.98</v>
      </c>
      <c r="H36" s="182"/>
      <c r="I36" s="182"/>
      <c r="J36" s="158">
        <v>29700.6</v>
      </c>
      <c r="K36" s="111">
        <v>29700.6</v>
      </c>
      <c r="L36" s="182"/>
      <c r="M36" s="182"/>
      <c r="N36" s="182"/>
      <c r="O36" s="53"/>
      <c r="P36" s="21"/>
      <c r="Q36" s="21"/>
    </row>
    <row r="37" spans="1:18" s="18" customFormat="1" ht="11.1" customHeight="1">
      <c r="A37" s="190"/>
      <c r="B37" s="19" t="s">
        <v>19</v>
      </c>
      <c r="C37" s="182"/>
      <c r="D37" s="182"/>
      <c r="E37" s="182"/>
      <c r="F37" s="107">
        <v>22950</v>
      </c>
      <c r="G37" s="107">
        <v>22950</v>
      </c>
      <c r="H37" s="182"/>
      <c r="I37" s="182"/>
      <c r="J37" s="158">
        <v>22950</v>
      </c>
      <c r="K37" s="107">
        <v>22950</v>
      </c>
      <c r="L37" s="182"/>
      <c r="M37" s="182"/>
      <c r="N37" s="182"/>
      <c r="O37" s="18">
        <f>N37+M37+L37+K37+J37+I37+H37+G37+F37+E37+D37+C37</f>
        <v>91800</v>
      </c>
      <c r="P37" s="24"/>
      <c r="Q37" s="24"/>
    </row>
    <row r="38" spans="1:18" s="139" customFormat="1" ht="11.1" customHeight="1">
      <c r="A38" s="190"/>
      <c r="B38" s="6" t="s">
        <v>20</v>
      </c>
      <c r="C38" s="183"/>
      <c r="D38" s="183"/>
      <c r="E38" s="183"/>
      <c r="F38" s="107">
        <v>2024190</v>
      </c>
      <c r="G38" s="107">
        <v>2024190</v>
      </c>
      <c r="H38" s="183"/>
      <c r="I38" s="183"/>
      <c r="J38" s="158">
        <v>2028551</v>
      </c>
      <c r="K38" s="107">
        <v>2028551</v>
      </c>
      <c r="L38" s="183"/>
      <c r="M38" s="183"/>
      <c r="N38" s="183"/>
      <c r="O38" s="53">
        <f>N38+M38+L38+K38+J38+I38+H38+G38+F38+E38+D38+C38</f>
        <v>8105482</v>
      </c>
      <c r="P38" s="138"/>
      <c r="Q38" s="138"/>
    </row>
    <row r="39" spans="1:18" s="17" customFormat="1" ht="11.1" customHeight="1">
      <c r="A39" s="190" t="s">
        <v>35</v>
      </c>
      <c r="B39" s="6" t="s">
        <v>11</v>
      </c>
      <c r="C39" s="140" t="s">
        <v>103</v>
      </c>
      <c r="D39" s="140" t="s">
        <v>104</v>
      </c>
      <c r="E39" s="158" t="s">
        <v>105</v>
      </c>
      <c r="F39" s="158" t="s">
        <v>106</v>
      </c>
      <c r="G39" s="158" t="s">
        <v>103</v>
      </c>
      <c r="H39" s="158" t="s">
        <v>104</v>
      </c>
      <c r="I39" s="158" t="s">
        <v>105</v>
      </c>
      <c r="J39" s="158" t="s">
        <v>106</v>
      </c>
      <c r="K39" s="158" t="s">
        <v>103</v>
      </c>
      <c r="L39" s="158" t="s">
        <v>104</v>
      </c>
      <c r="M39" s="140" t="s">
        <v>105</v>
      </c>
      <c r="N39" s="140" t="s">
        <v>106</v>
      </c>
      <c r="O39" s="53">
        <f>N39+M39+L39+K39+J39+I39+H39+G39+F39+E39+D39+C39</f>
        <v>1230</v>
      </c>
      <c r="P39" s="21"/>
      <c r="Q39" s="21"/>
    </row>
    <row r="40" spans="1:18" s="17" customFormat="1" ht="11.1" customHeight="1">
      <c r="A40" s="190"/>
      <c r="B40" s="6" t="s">
        <v>16</v>
      </c>
      <c r="C40" s="181" t="s">
        <v>137</v>
      </c>
      <c r="D40" s="181" t="s">
        <v>137</v>
      </c>
      <c r="E40" s="126">
        <v>85.91</v>
      </c>
      <c r="F40" s="126">
        <v>88.2</v>
      </c>
      <c r="G40" s="126">
        <v>88.2</v>
      </c>
      <c r="H40" s="158">
        <v>85.91</v>
      </c>
      <c r="I40" s="158">
        <v>85.91</v>
      </c>
      <c r="J40" s="158">
        <v>88.39</v>
      </c>
      <c r="K40" s="126">
        <v>88.39</v>
      </c>
      <c r="L40" s="126">
        <v>85.91</v>
      </c>
      <c r="M40" s="181" t="s">
        <v>137</v>
      </c>
      <c r="N40" s="181" t="s">
        <v>137</v>
      </c>
      <c r="O40" s="53" t="e">
        <f>N40+M40+L40+K40+J40+I40+H40+G40+F40+E40+D40+C40</f>
        <v>#VALUE!</v>
      </c>
      <c r="P40" s="21"/>
      <c r="Q40" s="21"/>
    </row>
    <row r="41" spans="1:18" s="17" customFormat="1" ht="11.1" customHeight="1">
      <c r="A41" s="190"/>
      <c r="B41" s="6" t="s">
        <v>17</v>
      </c>
      <c r="C41" s="182"/>
      <c r="D41" s="182"/>
      <c r="E41" s="111" t="s">
        <v>118</v>
      </c>
      <c r="F41" s="111" t="s">
        <v>43</v>
      </c>
      <c r="G41" s="111" t="s">
        <v>43</v>
      </c>
      <c r="H41" s="158" t="s">
        <v>118</v>
      </c>
      <c r="I41" s="158" t="s">
        <v>118</v>
      </c>
      <c r="J41" s="158" t="s">
        <v>48</v>
      </c>
      <c r="K41" s="111">
        <v>68.3</v>
      </c>
      <c r="L41" s="111" t="s">
        <v>118</v>
      </c>
      <c r="M41" s="182"/>
      <c r="N41" s="182"/>
      <c r="O41" s="53">
        <f>N41+M41+L41+K41+J41+I41+H41+G41+F41+E41+D41+C41</f>
        <v>538.41999999999996</v>
      </c>
      <c r="P41" s="21"/>
      <c r="Q41" s="21"/>
    </row>
    <row r="42" spans="1:18" s="17" customFormat="1" ht="11.1" customHeight="1">
      <c r="A42" s="190"/>
      <c r="B42" s="6" t="s">
        <v>18</v>
      </c>
      <c r="C42" s="182"/>
      <c r="D42" s="182"/>
      <c r="E42" s="111">
        <v>29614.23</v>
      </c>
      <c r="F42" s="111">
        <v>29613.97</v>
      </c>
      <c r="G42" s="111">
        <v>29613.97</v>
      </c>
      <c r="H42" s="158">
        <v>29614.23</v>
      </c>
      <c r="I42" s="158">
        <v>29614.23</v>
      </c>
      <c r="J42" s="158">
        <v>29612.59</v>
      </c>
      <c r="K42" s="111">
        <v>29612.59</v>
      </c>
      <c r="L42" s="111">
        <v>29614.23</v>
      </c>
      <c r="M42" s="182"/>
      <c r="N42" s="182"/>
      <c r="O42" s="53"/>
      <c r="P42" s="21"/>
      <c r="Q42" s="21"/>
    </row>
    <row r="43" spans="1:18" s="18" customFormat="1" ht="11.1" customHeight="1">
      <c r="A43" s="190"/>
      <c r="B43" s="19" t="s">
        <v>19</v>
      </c>
      <c r="C43" s="182"/>
      <c r="D43" s="182"/>
      <c r="E43" s="107">
        <v>22882</v>
      </c>
      <c r="F43" s="107">
        <v>22882</v>
      </c>
      <c r="G43" s="107">
        <v>22882</v>
      </c>
      <c r="H43" s="158">
        <v>22882</v>
      </c>
      <c r="I43" s="158">
        <v>22882</v>
      </c>
      <c r="J43" s="158">
        <v>22882</v>
      </c>
      <c r="K43" s="107">
        <v>22882</v>
      </c>
      <c r="L43" s="107">
        <v>22882</v>
      </c>
      <c r="M43" s="182"/>
      <c r="N43" s="182"/>
      <c r="O43" s="18">
        <f>N43+M43+L43+K43+J43+I43+H43+G43+F43+E43+D43+C43</f>
        <v>183056</v>
      </c>
      <c r="P43" s="24"/>
      <c r="Q43" s="24"/>
    </row>
    <row r="44" spans="1:18" s="139" customFormat="1" ht="11.1" customHeight="1">
      <c r="A44" s="190"/>
      <c r="B44" s="6" t="s">
        <v>20</v>
      </c>
      <c r="C44" s="183"/>
      <c r="D44" s="183"/>
      <c r="E44" s="107">
        <v>1965793</v>
      </c>
      <c r="F44" s="107">
        <v>2018192</v>
      </c>
      <c r="G44" s="107">
        <v>2018192</v>
      </c>
      <c r="H44" s="158">
        <v>1965793</v>
      </c>
      <c r="I44" s="158">
        <v>1965793</v>
      </c>
      <c r="J44" s="158">
        <v>2022540</v>
      </c>
      <c r="K44" s="107">
        <v>2022540</v>
      </c>
      <c r="L44" s="107">
        <v>1965793</v>
      </c>
      <c r="M44" s="183"/>
      <c r="N44" s="183"/>
      <c r="O44" s="53">
        <f>N44+M44+L44+K44+J44+I44+H44+G44+F44+E44+D44+C44</f>
        <v>15944636</v>
      </c>
      <c r="P44" s="138"/>
      <c r="Q44" s="138"/>
    </row>
    <row r="45" spans="1:18" s="2" customFormat="1" ht="17.100000000000001" customHeight="1">
      <c r="G45" s="176"/>
      <c r="H45" s="176"/>
    </row>
    <row r="46" spans="1:18" s="2" customFormat="1" ht="17.100000000000001" customHeight="1">
      <c r="C46" s="120"/>
      <c r="D46" s="137" t="s">
        <v>114</v>
      </c>
      <c r="E46" s="119"/>
      <c r="F46" s="137" t="s">
        <v>135</v>
      </c>
      <c r="G46" s="176"/>
      <c r="H46" s="136"/>
    </row>
    <row r="47" spans="1:18" ht="30" hidden="1" customHeight="1">
      <c r="A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67" t="s">
        <v>16</v>
      </c>
      <c r="O47" s="9" t="e">
        <f>O6+O12+O14+O16+O18+O20+O22+O24+O26+O28+O30+O32+O34+O40</f>
        <v>#VALUE!</v>
      </c>
      <c r="Q47" s="41"/>
      <c r="R47" s="41"/>
    </row>
    <row r="48" spans="1:18" hidden="1">
      <c r="A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67" t="s">
        <v>17</v>
      </c>
      <c r="O48" s="9" t="e">
        <f>O7+#REF!+#REF!+#REF!+#REF!+#REF!+#REF!+#REF!+#REF!+#REF!+#REF!+#REF!+O35+O41</f>
        <v>#REF!</v>
      </c>
      <c r="Q48" s="41"/>
      <c r="R48" s="41"/>
    </row>
    <row r="49" spans="1:18" hidden="1">
      <c r="A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67" t="s">
        <v>37</v>
      </c>
      <c r="O49" s="9" t="e">
        <f>O44+O38+#REF!+#REF!+#REF!+#REF!+#REF!+#REF!+#REF!+#REF!+#REF!+#REF!+#REF!+O10</f>
        <v>#REF!</v>
      </c>
      <c r="Q49" s="41"/>
      <c r="R49" s="41"/>
    </row>
    <row r="50" spans="1:18" hidden="1">
      <c r="A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3"/>
      <c r="Q50" s="41"/>
      <c r="R50" s="41"/>
    </row>
    <row r="51" spans="1:18" hidden="1">
      <c r="A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68" t="s">
        <v>38</v>
      </c>
      <c r="O51" s="2" t="e">
        <f>O49/O47</f>
        <v>#REF!</v>
      </c>
      <c r="Q51" s="41"/>
      <c r="R51" s="41"/>
    </row>
    <row r="52" spans="1:18" ht="10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9"/>
      <c r="O52" s="9" t="e">
        <f>#REF!+#REF!+#REF!+#REF!+#REF!+#REF!+#REF!+#REF!+#REF!+#REF!+#REF!+#REF!+#REF!+#REF!</f>
        <v>#REF!</v>
      </c>
      <c r="Q52" s="41"/>
      <c r="R52" s="41"/>
    </row>
    <row r="53" spans="1:1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Q53" s="41"/>
      <c r="R53" s="41"/>
    </row>
    <row r="54" spans="1:1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Q54" s="41"/>
      <c r="R54" s="41"/>
    </row>
    <row r="55" spans="1:1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</sheetData>
  <mergeCells count="40">
    <mergeCell ref="A11:A12"/>
    <mergeCell ref="A1:N1"/>
    <mergeCell ref="C2:F2"/>
    <mergeCell ref="G2:J2"/>
    <mergeCell ref="K2:N2"/>
    <mergeCell ref="A3:A10"/>
    <mergeCell ref="C6:C10"/>
    <mergeCell ref="D6:D10"/>
    <mergeCell ref="E6:E10"/>
    <mergeCell ref="G6:G10"/>
    <mergeCell ref="H6:H10"/>
    <mergeCell ref="I6:I10"/>
    <mergeCell ref="K6:K10"/>
    <mergeCell ref="L6:L10"/>
    <mergeCell ref="M6:M10"/>
    <mergeCell ref="N6:N10"/>
    <mergeCell ref="A39:A44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8"/>
    <mergeCell ref="M40:M44"/>
    <mergeCell ref="N40:N44"/>
    <mergeCell ref="H34:H38"/>
    <mergeCell ref="I34:I38"/>
    <mergeCell ref="L34:L38"/>
    <mergeCell ref="M34:M38"/>
    <mergeCell ref="N34:N38"/>
    <mergeCell ref="C34:C38"/>
    <mergeCell ref="D34:D38"/>
    <mergeCell ref="E34:E38"/>
    <mergeCell ref="C40:C44"/>
    <mergeCell ref="D40:D44"/>
  </mergeCells>
  <phoneticPr fontId="2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D594-19FF-4AD9-9120-9B056FA54C22}">
  <dimension ref="A1:T69"/>
  <sheetViews>
    <sheetView workbookViewId="0">
      <selection activeCell="P28" sqref="P28"/>
    </sheetView>
  </sheetViews>
  <sheetFormatPr defaultColWidth="11.875" defaultRowHeight="11.25"/>
  <cols>
    <col min="1" max="14" width="9.625" style="166" customWidth="1"/>
    <col min="15" max="15" width="9.625" style="2" hidden="1" customWidth="1"/>
    <col min="16" max="16384" width="11.875" style="166"/>
  </cols>
  <sheetData>
    <row r="1" spans="1:15" ht="21" customHeight="1">
      <c r="A1" s="184" t="s">
        <v>134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5" s="26" customFormat="1" ht="11.1" customHeight="1">
      <c r="A2" s="29" t="s">
        <v>7</v>
      </c>
      <c r="B2" s="135" t="s">
        <v>8</v>
      </c>
      <c r="C2" s="187" t="s">
        <v>4</v>
      </c>
      <c r="D2" s="188"/>
      <c r="E2" s="188"/>
      <c r="F2" s="189"/>
      <c r="G2" s="187" t="s">
        <v>2</v>
      </c>
      <c r="H2" s="188"/>
      <c r="I2" s="188"/>
      <c r="J2" s="189"/>
      <c r="K2" s="187" t="s">
        <v>1</v>
      </c>
      <c r="L2" s="188"/>
      <c r="M2" s="188"/>
      <c r="N2" s="189"/>
      <c r="O2" s="170" t="s">
        <v>9</v>
      </c>
    </row>
    <row r="3" spans="1:15" s="17" customFormat="1" ht="11.1" customHeight="1">
      <c r="A3" s="205" t="s">
        <v>21</v>
      </c>
      <c r="B3" s="6" t="s">
        <v>11</v>
      </c>
      <c r="C3" s="141" t="s">
        <v>126</v>
      </c>
      <c r="D3" s="140" t="s">
        <v>127</v>
      </c>
      <c r="E3" s="140" t="s">
        <v>128</v>
      </c>
      <c r="F3" s="140" t="s">
        <v>129</v>
      </c>
      <c r="G3" s="140" t="s">
        <v>126</v>
      </c>
      <c r="H3" s="140" t="s">
        <v>127</v>
      </c>
      <c r="I3" s="140" t="s">
        <v>128</v>
      </c>
      <c r="J3" s="140" t="s">
        <v>129</v>
      </c>
      <c r="K3" s="158" t="s">
        <v>126</v>
      </c>
      <c r="L3" s="140" t="s">
        <v>127</v>
      </c>
      <c r="M3" s="140" t="s">
        <v>128</v>
      </c>
      <c r="N3" s="140" t="s">
        <v>129</v>
      </c>
      <c r="O3" s="171"/>
    </row>
    <row r="4" spans="1:15" s="17" customFormat="1" ht="11.1" customHeight="1">
      <c r="A4" s="206"/>
      <c r="B4" s="6" t="s">
        <v>12</v>
      </c>
      <c r="C4" s="141" t="s">
        <v>50</v>
      </c>
      <c r="D4" s="157" t="s">
        <v>14</v>
      </c>
      <c r="E4" s="157" t="s">
        <v>14</v>
      </c>
      <c r="F4" s="157" t="s">
        <v>13</v>
      </c>
      <c r="G4" s="157" t="s">
        <v>13</v>
      </c>
      <c r="H4" s="157" t="s">
        <v>14</v>
      </c>
      <c r="I4" s="157" t="s">
        <v>14</v>
      </c>
      <c r="J4" s="157" t="s">
        <v>13</v>
      </c>
      <c r="K4" s="159" t="s">
        <v>13</v>
      </c>
      <c r="L4" s="157" t="s">
        <v>14</v>
      </c>
      <c r="M4" s="157" t="s">
        <v>14</v>
      </c>
      <c r="N4" s="157" t="s">
        <v>13</v>
      </c>
      <c r="O4" s="171"/>
    </row>
    <row r="5" spans="1:15" s="17" customFormat="1" ht="11.1" customHeight="1">
      <c r="A5" s="206"/>
      <c r="B5" s="6" t="s">
        <v>15</v>
      </c>
      <c r="C5" s="141" t="s">
        <v>3</v>
      </c>
      <c r="D5" s="151" t="s">
        <v>0</v>
      </c>
      <c r="E5" s="151" t="s">
        <v>0</v>
      </c>
      <c r="F5" s="151" t="s">
        <v>0</v>
      </c>
      <c r="G5" s="151" t="s">
        <v>0</v>
      </c>
      <c r="H5" s="151" t="s">
        <v>0</v>
      </c>
      <c r="I5" s="151" t="s">
        <v>0</v>
      </c>
      <c r="J5" s="151" t="s">
        <v>0</v>
      </c>
      <c r="K5" s="160" t="s">
        <v>0</v>
      </c>
      <c r="L5" s="151" t="s">
        <v>0</v>
      </c>
      <c r="M5" s="151" t="s">
        <v>0</v>
      </c>
      <c r="N5" s="151" t="s">
        <v>0</v>
      </c>
      <c r="O5" s="171"/>
    </row>
    <row r="6" spans="1:15" s="17" customFormat="1" ht="11.1" customHeight="1">
      <c r="A6" s="206"/>
      <c r="B6" s="6" t="s">
        <v>16</v>
      </c>
      <c r="C6" s="181" t="s">
        <v>137</v>
      </c>
      <c r="D6" s="181" t="s">
        <v>137</v>
      </c>
      <c r="E6" s="181" t="s">
        <v>137</v>
      </c>
      <c r="F6" s="181" t="s">
        <v>137</v>
      </c>
      <c r="G6" s="181" t="s">
        <v>137</v>
      </c>
      <c r="H6" s="181" t="s">
        <v>137</v>
      </c>
      <c r="I6" s="181" t="s">
        <v>137</v>
      </c>
      <c r="J6" s="181" t="s">
        <v>137</v>
      </c>
      <c r="K6" s="126">
        <v>88.45</v>
      </c>
      <c r="L6" s="181" t="s">
        <v>137</v>
      </c>
      <c r="M6" s="181" t="s">
        <v>137</v>
      </c>
      <c r="N6" s="181" t="s">
        <v>137</v>
      </c>
      <c r="O6" s="172" t="e">
        <f>N6+M6+L6+K6+J6+I6+H6+G6+F6+E6+D6+C6</f>
        <v>#VALUE!</v>
      </c>
    </row>
    <row r="7" spans="1:15" s="17" customFormat="1" ht="11.1" customHeight="1">
      <c r="A7" s="206"/>
      <c r="B7" s="6" t="s">
        <v>17</v>
      </c>
      <c r="C7" s="182"/>
      <c r="D7" s="182"/>
      <c r="E7" s="182"/>
      <c r="F7" s="182"/>
      <c r="G7" s="182"/>
      <c r="H7" s="182"/>
      <c r="I7" s="182"/>
      <c r="J7" s="182"/>
      <c r="K7" s="111" t="s">
        <v>43</v>
      </c>
      <c r="L7" s="182"/>
      <c r="M7" s="182"/>
      <c r="N7" s="182"/>
      <c r="O7" s="172">
        <f>N7+M7+L7+K7+J7+I7+H7+G7+F7+E7+D7+C7</f>
        <v>68.150000000000006</v>
      </c>
    </row>
    <row r="8" spans="1:15" s="17" customFormat="1" ht="11.1" customHeight="1">
      <c r="A8" s="206"/>
      <c r="B8" s="6" t="s">
        <v>18</v>
      </c>
      <c r="C8" s="182"/>
      <c r="D8" s="182"/>
      <c r="E8" s="182"/>
      <c r="F8" s="182"/>
      <c r="G8" s="182"/>
      <c r="H8" s="182"/>
      <c r="I8" s="182"/>
      <c r="J8" s="182"/>
      <c r="K8" s="111">
        <v>29844.58</v>
      </c>
      <c r="L8" s="182"/>
      <c r="M8" s="182"/>
      <c r="N8" s="182"/>
      <c r="O8" s="172"/>
    </row>
    <row r="9" spans="1:15" s="18" customFormat="1" ht="11.1" customHeight="1">
      <c r="A9" s="206"/>
      <c r="B9" s="19" t="s">
        <v>19</v>
      </c>
      <c r="C9" s="182"/>
      <c r="D9" s="182"/>
      <c r="E9" s="182"/>
      <c r="F9" s="182"/>
      <c r="G9" s="182"/>
      <c r="H9" s="182"/>
      <c r="I9" s="182"/>
      <c r="J9" s="182"/>
      <c r="K9" s="161">
        <v>22995</v>
      </c>
      <c r="L9" s="182"/>
      <c r="M9" s="182"/>
      <c r="N9" s="182"/>
      <c r="O9" s="173">
        <f t="shared" ref="O9:O31" si="0">N9+M9+L9+K9+J9+I9+H9+G9+F9+E9+D9+C9</f>
        <v>22995</v>
      </c>
    </row>
    <row r="10" spans="1:15" s="139" customFormat="1" ht="11.1" customHeight="1">
      <c r="A10" s="206"/>
      <c r="B10" s="6" t="s">
        <v>20</v>
      </c>
      <c r="C10" s="183"/>
      <c r="D10" s="183"/>
      <c r="E10" s="183"/>
      <c r="F10" s="183"/>
      <c r="G10" s="183"/>
      <c r="H10" s="183"/>
      <c r="I10" s="183"/>
      <c r="J10" s="183"/>
      <c r="K10" s="161">
        <v>2033908</v>
      </c>
      <c r="L10" s="183"/>
      <c r="M10" s="183"/>
      <c r="N10" s="183"/>
      <c r="O10" s="172">
        <f t="shared" si="0"/>
        <v>2033908</v>
      </c>
    </row>
    <row r="11" spans="1:15" s="17" customFormat="1" ht="11.1" customHeight="1">
      <c r="A11" s="205" t="s">
        <v>22</v>
      </c>
      <c r="B11" s="6" t="s">
        <v>11</v>
      </c>
      <c r="C11" s="141" t="s">
        <v>56</v>
      </c>
      <c r="D11" s="140" t="s">
        <v>57</v>
      </c>
      <c r="E11" s="140" t="s">
        <v>58</v>
      </c>
      <c r="F11" s="140" t="s">
        <v>59</v>
      </c>
      <c r="G11" s="140" t="s">
        <v>56</v>
      </c>
      <c r="H11" s="140" t="s">
        <v>57</v>
      </c>
      <c r="I11" s="140" t="s">
        <v>58</v>
      </c>
      <c r="J11" s="140" t="s">
        <v>59</v>
      </c>
      <c r="K11" s="140" t="s">
        <v>56</v>
      </c>
      <c r="L11" s="140" t="s">
        <v>57</v>
      </c>
      <c r="M11" s="140" t="s">
        <v>58</v>
      </c>
      <c r="N11" s="140" t="s">
        <v>59</v>
      </c>
      <c r="O11" s="172">
        <f t="shared" si="0"/>
        <v>15630</v>
      </c>
    </row>
    <row r="12" spans="1:15" s="17" customFormat="1" ht="11.1" customHeight="1">
      <c r="A12" s="206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179" t="s">
        <v>137</v>
      </c>
      <c r="L12" s="179" t="s">
        <v>137</v>
      </c>
      <c r="M12" s="179" t="s">
        <v>137</v>
      </c>
      <c r="N12" s="179" t="s">
        <v>137</v>
      </c>
      <c r="O12" s="172" t="e">
        <f t="shared" si="0"/>
        <v>#VALUE!</v>
      </c>
    </row>
    <row r="13" spans="1:15" s="17" customFormat="1" ht="11.1" customHeight="1">
      <c r="A13" s="205" t="s">
        <v>23</v>
      </c>
      <c r="B13" s="6" t="s">
        <v>11</v>
      </c>
      <c r="C13" s="140" t="s">
        <v>60</v>
      </c>
      <c r="D13" s="140" t="s">
        <v>61</v>
      </c>
      <c r="E13" s="140" t="s">
        <v>62</v>
      </c>
      <c r="F13" s="140" t="s">
        <v>63</v>
      </c>
      <c r="G13" s="140" t="s">
        <v>60</v>
      </c>
      <c r="H13" s="140" t="s">
        <v>61</v>
      </c>
      <c r="I13" s="140" t="s">
        <v>62</v>
      </c>
      <c r="J13" s="140" t="s">
        <v>63</v>
      </c>
      <c r="K13" s="140" t="s">
        <v>60</v>
      </c>
      <c r="L13" s="140" t="s">
        <v>61</v>
      </c>
      <c r="M13" s="140" t="s">
        <v>62</v>
      </c>
      <c r="N13" s="140" t="s">
        <v>63</v>
      </c>
      <c r="O13" s="172">
        <f t="shared" si="0"/>
        <v>14430</v>
      </c>
    </row>
    <row r="14" spans="1:15" s="17" customFormat="1" ht="11.1" customHeight="1">
      <c r="A14" s="206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179" t="s">
        <v>137</v>
      </c>
      <c r="L14" s="179" t="s">
        <v>137</v>
      </c>
      <c r="M14" s="179" t="s">
        <v>137</v>
      </c>
      <c r="N14" s="179" t="s">
        <v>137</v>
      </c>
      <c r="O14" s="172" t="e">
        <f t="shared" si="0"/>
        <v>#VALUE!</v>
      </c>
    </row>
    <row r="15" spans="1:15" s="17" customFormat="1" ht="11.1" customHeight="1">
      <c r="A15" s="190" t="s">
        <v>24</v>
      </c>
      <c r="B15" s="6" t="s">
        <v>11</v>
      </c>
      <c r="C15" s="140" t="s">
        <v>64</v>
      </c>
      <c r="D15" s="140" t="s">
        <v>65</v>
      </c>
      <c r="E15" s="140" t="s">
        <v>66</v>
      </c>
      <c r="F15" s="140" t="s">
        <v>67</v>
      </c>
      <c r="G15" s="140" t="s">
        <v>64</v>
      </c>
      <c r="H15" s="140" t="s">
        <v>65</v>
      </c>
      <c r="I15" s="140" t="s">
        <v>66</v>
      </c>
      <c r="J15" s="140" t="s">
        <v>67</v>
      </c>
      <c r="K15" s="140" t="s">
        <v>64</v>
      </c>
      <c r="L15" s="140" t="s">
        <v>65</v>
      </c>
      <c r="M15" s="140" t="s">
        <v>66</v>
      </c>
      <c r="N15" s="140" t="s">
        <v>67</v>
      </c>
      <c r="O15" s="172">
        <f t="shared" si="0"/>
        <v>13230</v>
      </c>
    </row>
    <row r="16" spans="1:15" s="17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79" t="s">
        <v>137</v>
      </c>
      <c r="L16" s="179" t="s">
        <v>137</v>
      </c>
      <c r="M16" s="179" t="s">
        <v>137</v>
      </c>
      <c r="N16" s="179" t="s">
        <v>137</v>
      </c>
      <c r="O16" s="172" t="e">
        <f t="shared" si="0"/>
        <v>#VALUE!</v>
      </c>
    </row>
    <row r="17" spans="1:15" s="17" customFormat="1" ht="11.1" customHeight="1">
      <c r="A17" s="190" t="s">
        <v>25</v>
      </c>
      <c r="B17" s="6" t="s">
        <v>11</v>
      </c>
      <c r="C17" s="90" t="s">
        <v>68</v>
      </c>
      <c r="D17" s="90" t="s">
        <v>69</v>
      </c>
      <c r="E17" s="90" t="s">
        <v>70</v>
      </c>
      <c r="F17" s="90" t="s">
        <v>71</v>
      </c>
      <c r="G17" s="90" t="s">
        <v>68</v>
      </c>
      <c r="H17" s="90" t="s">
        <v>69</v>
      </c>
      <c r="I17" s="90" t="s">
        <v>70</v>
      </c>
      <c r="J17" s="90" t="s">
        <v>71</v>
      </c>
      <c r="K17" s="90" t="s">
        <v>68</v>
      </c>
      <c r="L17" s="90" t="s">
        <v>69</v>
      </c>
      <c r="M17" s="90" t="s">
        <v>70</v>
      </c>
      <c r="N17" s="90" t="s">
        <v>71</v>
      </c>
      <c r="O17" s="172">
        <f t="shared" si="0"/>
        <v>12030</v>
      </c>
    </row>
    <row r="18" spans="1:15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179" t="s">
        <v>137</v>
      </c>
      <c r="L18" s="179" t="s">
        <v>137</v>
      </c>
      <c r="M18" s="179" t="s">
        <v>137</v>
      </c>
      <c r="N18" s="179" t="s">
        <v>137</v>
      </c>
      <c r="O18" s="172" t="e">
        <f t="shared" si="0"/>
        <v>#VALUE!</v>
      </c>
    </row>
    <row r="19" spans="1:15" s="17" customFormat="1" ht="11.1" customHeight="1">
      <c r="A19" s="190" t="s">
        <v>26</v>
      </c>
      <c r="B19" s="6" t="s">
        <v>11</v>
      </c>
      <c r="C19" s="140" t="s">
        <v>72</v>
      </c>
      <c r="D19" s="140" t="s">
        <v>73</v>
      </c>
      <c r="E19" s="140" t="s">
        <v>74</v>
      </c>
      <c r="F19" s="140" t="s">
        <v>75</v>
      </c>
      <c r="G19" s="140" t="s">
        <v>72</v>
      </c>
      <c r="H19" s="140" t="s">
        <v>73</v>
      </c>
      <c r="I19" s="140" t="s">
        <v>74</v>
      </c>
      <c r="J19" s="140" t="s">
        <v>75</v>
      </c>
      <c r="K19" s="140" t="s">
        <v>72</v>
      </c>
      <c r="L19" s="140" t="s">
        <v>73</v>
      </c>
      <c r="M19" s="140" t="s">
        <v>74</v>
      </c>
      <c r="N19" s="140" t="s">
        <v>75</v>
      </c>
      <c r="O19" s="172">
        <f t="shared" si="0"/>
        <v>10830</v>
      </c>
    </row>
    <row r="20" spans="1:15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179" t="s">
        <v>137</v>
      </c>
      <c r="L20" s="179" t="s">
        <v>137</v>
      </c>
      <c r="M20" s="179" t="s">
        <v>137</v>
      </c>
      <c r="N20" s="179" t="s">
        <v>137</v>
      </c>
      <c r="O20" s="172" t="e">
        <f t="shared" si="0"/>
        <v>#VALUE!</v>
      </c>
    </row>
    <row r="21" spans="1:15" s="17" customFormat="1" ht="11.1" customHeight="1">
      <c r="A21" s="190" t="s">
        <v>27</v>
      </c>
      <c r="B21" s="6" t="s">
        <v>11</v>
      </c>
      <c r="C21" s="90" t="s">
        <v>76</v>
      </c>
      <c r="D21" s="90" t="s">
        <v>77</v>
      </c>
      <c r="E21" s="90" t="s">
        <v>78</v>
      </c>
      <c r="F21" s="90" t="s">
        <v>79</v>
      </c>
      <c r="G21" s="90" t="s">
        <v>76</v>
      </c>
      <c r="H21" s="90" t="s">
        <v>77</v>
      </c>
      <c r="I21" s="90" t="s">
        <v>78</v>
      </c>
      <c r="J21" s="90" t="s">
        <v>79</v>
      </c>
      <c r="K21" s="90" t="s">
        <v>76</v>
      </c>
      <c r="L21" s="90" t="s">
        <v>77</v>
      </c>
      <c r="M21" s="90" t="s">
        <v>78</v>
      </c>
      <c r="N21" s="90" t="s">
        <v>79</v>
      </c>
      <c r="O21" s="172">
        <f t="shared" si="0"/>
        <v>9630</v>
      </c>
    </row>
    <row r="22" spans="1:15" s="17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179" t="s">
        <v>137</v>
      </c>
      <c r="L22" s="179" t="s">
        <v>137</v>
      </c>
      <c r="M22" s="179" t="s">
        <v>137</v>
      </c>
      <c r="N22" s="179" t="s">
        <v>137</v>
      </c>
      <c r="O22" s="172" t="e">
        <f t="shared" si="0"/>
        <v>#VALUE!</v>
      </c>
    </row>
    <row r="23" spans="1:15" s="17" customFormat="1" ht="11.1" customHeight="1">
      <c r="A23" s="190" t="s">
        <v>28</v>
      </c>
      <c r="B23" s="6" t="s">
        <v>11</v>
      </c>
      <c r="C23" s="90" t="s">
        <v>80</v>
      </c>
      <c r="D23" s="90" t="s">
        <v>81</v>
      </c>
      <c r="E23" s="90" t="s">
        <v>82</v>
      </c>
      <c r="F23" s="90" t="s">
        <v>83</v>
      </c>
      <c r="G23" s="90" t="s">
        <v>80</v>
      </c>
      <c r="H23" s="90" t="s">
        <v>81</v>
      </c>
      <c r="I23" s="90" t="s">
        <v>82</v>
      </c>
      <c r="J23" s="90" t="s">
        <v>83</v>
      </c>
      <c r="K23" s="90" t="s">
        <v>80</v>
      </c>
      <c r="L23" s="90" t="s">
        <v>81</v>
      </c>
      <c r="M23" s="90" t="s">
        <v>82</v>
      </c>
      <c r="N23" s="90" t="s">
        <v>83</v>
      </c>
      <c r="O23" s="172">
        <f t="shared" si="0"/>
        <v>8430</v>
      </c>
    </row>
    <row r="24" spans="1:15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179" t="s">
        <v>137</v>
      </c>
      <c r="L24" s="179" t="s">
        <v>137</v>
      </c>
      <c r="M24" s="179" t="s">
        <v>137</v>
      </c>
      <c r="N24" s="179" t="s">
        <v>137</v>
      </c>
      <c r="O24" s="172" t="e">
        <f t="shared" si="0"/>
        <v>#VALUE!</v>
      </c>
    </row>
    <row r="25" spans="1:15" s="17" customFormat="1" ht="11.1" customHeight="1">
      <c r="A25" s="190" t="s">
        <v>29</v>
      </c>
      <c r="B25" s="6" t="s">
        <v>11</v>
      </c>
      <c r="C25" s="90" t="s">
        <v>84</v>
      </c>
      <c r="D25" s="90" t="s">
        <v>85</v>
      </c>
      <c r="E25" s="90" t="s">
        <v>86</v>
      </c>
      <c r="F25" s="90" t="s">
        <v>87</v>
      </c>
      <c r="G25" s="90" t="s">
        <v>84</v>
      </c>
      <c r="H25" s="90" t="s">
        <v>85</v>
      </c>
      <c r="I25" s="90" t="s">
        <v>86</v>
      </c>
      <c r="J25" s="90" t="s">
        <v>87</v>
      </c>
      <c r="K25" s="90" t="s">
        <v>84</v>
      </c>
      <c r="L25" s="90" t="s">
        <v>85</v>
      </c>
      <c r="M25" s="90" t="s">
        <v>86</v>
      </c>
      <c r="N25" s="90" t="s">
        <v>87</v>
      </c>
      <c r="O25" s="172">
        <f t="shared" si="0"/>
        <v>7230</v>
      </c>
    </row>
    <row r="26" spans="1:15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179" t="s">
        <v>137</v>
      </c>
      <c r="L26" s="179" t="s">
        <v>137</v>
      </c>
      <c r="M26" s="179" t="s">
        <v>137</v>
      </c>
      <c r="N26" s="179" t="s">
        <v>137</v>
      </c>
      <c r="O26" s="172" t="e">
        <f t="shared" si="0"/>
        <v>#VALUE!</v>
      </c>
    </row>
    <row r="27" spans="1:15" s="17" customFormat="1" ht="11.1" customHeight="1">
      <c r="A27" s="190" t="s">
        <v>30</v>
      </c>
      <c r="B27" s="6" t="s">
        <v>11</v>
      </c>
      <c r="C27" s="90" t="s">
        <v>88</v>
      </c>
      <c r="D27" s="90" t="s">
        <v>89</v>
      </c>
      <c r="E27" s="90" t="s">
        <v>90</v>
      </c>
      <c r="F27" s="90" t="s">
        <v>91</v>
      </c>
      <c r="G27" s="90" t="s">
        <v>88</v>
      </c>
      <c r="H27" s="90" t="s">
        <v>89</v>
      </c>
      <c r="I27" s="90" t="s">
        <v>90</v>
      </c>
      <c r="J27" s="90" t="s">
        <v>91</v>
      </c>
      <c r="K27" s="90" t="s">
        <v>88</v>
      </c>
      <c r="L27" s="90" t="s">
        <v>89</v>
      </c>
      <c r="M27" s="90" t="s">
        <v>90</v>
      </c>
      <c r="N27" s="90" t="s">
        <v>91</v>
      </c>
      <c r="O27" s="172">
        <f t="shared" si="0"/>
        <v>6030</v>
      </c>
    </row>
    <row r="28" spans="1:15" s="17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179" t="s">
        <v>137</v>
      </c>
      <c r="L28" s="179" t="s">
        <v>137</v>
      </c>
      <c r="M28" s="179" t="s">
        <v>137</v>
      </c>
      <c r="N28" s="179" t="s">
        <v>137</v>
      </c>
      <c r="O28" s="172" t="e">
        <f t="shared" si="0"/>
        <v>#VALUE!</v>
      </c>
    </row>
    <row r="29" spans="1:15" s="17" customFormat="1" ht="11.1" customHeight="1">
      <c r="A29" s="190" t="s">
        <v>31</v>
      </c>
      <c r="B29" s="6" t="s">
        <v>11</v>
      </c>
      <c r="C29" s="90" t="s">
        <v>92</v>
      </c>
      <c r="D29" s="90" t="s">
        <v>93</v>
      </c>
      <c r="E29" s="90" t="s">
        <v>94</v>
      </c>
      <c r="F29" s="90" t="s">
        <v>95</v>
      </c>
      <c r="G29" s="109" t="s">
        <v>92</v>
      </c>
      <c r="H29" s="90" t="s">
        <v>93</v>
      </c>
      <c r="I29" s="90" t="s">
        <v>94</v>
      </c>
      <c r="J29" s="90" t="s">
        <v>95</v>
      </c>
      <c r="K29" s="90" t="s">
        <v>92</v>
      </c>
      <c r="L29" s="90" t="s">
        <v>93</v>
      </c>
      <c r="M29" s="90" t="s">
        <v>94</v>
      </c>
      <c r="N29" s="90" t="s">
        <v>95</v>
      </c>
      <c r="O29" s="172">
        <f t="shared" si="0"/>
        <v>4830</v>
      </c>
    </row>
    <row r="30" spans="1:15" s="17" customFormat="1" ht="11.1" customHeight="1">
      <c r="A30" s="190"/>
      <c r="B30" s="6" t="s">
        <v>16</v>
      </c>
      <c r="C30" s="181" t="s">
        <v>137</v>
      </c>
      <c r="D30" s="181" t="s">
        <v>137</v>
      </c>
      <c r="E30" s="181" t="s">
        <v>137</v>
      </c>
      <c r="F30" s="181" t="s">
        <v>137</v>
      </c>
      <c r="G30" s="126">
        <v>88.64</v>
      </c>
      <c r="H30" s="181" t="s">
        <v>137</v>
      </c>
      <c r="I30" s="181" t="s">
        <v>137</v>
      </c>
      <c r="J30" s="181" t="s">
        <v>137</v>
      </c>
      <c r="K30" s="181" t="s">
        <v>137</v>
      </c>
      <c r="L30" s="181" t="s">
        <v>137</v>
      </c>
      <c r="M30" s="181" t="s">
        <v>137</v>
      </c>
      <c r="N30" s="181" t="s">
        <v>137</v>
      </c>
      <c r="O30" s="172" t="e">
        <f t="shared" si="0"/>
        <v>#VALUE!</v>
      </c>
    </row>
    <row r="31" spans="1:15" s="17" customFormat="1" ht="11.1" customHeight="1">
      <c r="A31" s="190"/>
      <c r="B31" s="6" t="s">
        <v>17</v>
      </c>
      <c r="C31" s="182"/>
      <c r="D31" s="182"/>
      <c r="E31" s="182"/>
      <c r="F31" s="182"/>
      <c r="G31" s="111" t="s">
        <v>48</v>
      </c>
      <c r="H31" s="182"/>
      <c r="I31" s="182"/>
      <c r="J31" s="182"/>
      <c r="K31" s="182"/>
      <c r="L31" s="182"/>
      <c r="M31" s="182"/>
      <c r="N31" s="182"/>
      <c r="O31" s="172">
        <f t="shared" si="0"/>
        <v>68.3</v>
      </c>
    </row>
    <row r="32" spans="1:15" s="17" customFormat="1" ht="11.1" customHeight="1">
      <c r="A32" s="190"/>
      <c r="B32" s="6" t="s">
        <v>18</v>
      </c>
      <c r="C32" s="182"/>
      <c r="D32" s="182"/>
      <c r="E32" s="182"/>
      <c r="F32" s="182"/>
      <c r="G32" s="111">
        <v>29810.55</v>
      </c>
      <c r="H32" s="182"/>
      <c r="I32" s="182"/>
      <c r="J32" s="182"/>
      <c r="K32" s="182"/>
      <c r="L32" s="182"/>
      <c r="M32" s="182"/>
      <c r="N32" s="182"/>
      <c r="O32" s="172"/>
    </row>
    <row r="33" spans="1:15" s="18" customFormat="1" ht="11.1" customHeight="1">
      <c r="A33" s="190"/>
      <c r="B33" s="19" t="s">
        <v>19</v>
      </c>
      <c r="C33" s="182"/>
      <c r="D33" s="182"/>
      <c r="E33" s="182"/>
      <c r="F33" s="182"/>
      <c r="G33" s="107">
        <v>22970</v>
      </c>
      <c r="H33" s="182"/>
      <c r="I33" s="182"/>
      <c r="J33" s="182"/>
      <c r="K33" s="182"/>
      <c r="L33" s="182"/>
      <c r="M33" s="182"/>
      <c r="N33" s="182"/>
      <c r="O33" s="173">
        <f>N33+M33+L33+K33+J33+I33+H33+G33+F33+E33+D33+C33</f>
        <v>22970</v>
      </c>
    </row>
    <row r="34" spans="1:15" s="139" customFormat="1" ht="11.1" customHeight="1">
      <c r="A34" s="190"/>
      <c r="B34" s="6" t="s">
        <v>20</v>
      </c>
      <c r="C34" s="183"/>
      <c r="D34" s="183"/>
      <c r="E34" s="183"/>
      <c r="F34" s="183"/>
      <c r="G34" s="107">
        <v>2036061</v>
      </c>
      <c r="H34" s="183"/>
      <c r="I34" s="183"/>
      <c r="J34" s="183"/>
      <c r="K34" s="183"/>
      <c r="L34" s="183"/>
      <c r="M34" s="183"/>
      <c r="N34" s="183"/>
      <c r="O34" s="172">
        <f>N34+M34+L34+K34+J34+I34+H34+G34+F34+E34+D34+C34</f>
        <v>2036061</v>
      </c>
    </row>
    <row r="35" spans="1:15" s="17" customFormat="1" ht="11.1" customHeight="1">
      <c r="A35" s="190" t="s">
        <v>32</v>
      </c>
      <c r="B35" s="6" t="s">
        <v>11</v>
      </c>
      <c r="C35" s="90" t="s">
        <v>96</v>
      </c>
      <c r="D35" s="90" t="s">
        <v>97</v>
      </c>
      <c r="E35" s="90" t="s">
        <v>98</v>
      </c>
      <c r="F35" s="109" t="s">
        <v>99</v>
      </c>
      <c r="G35" s="109" t="s">
        <v>96</v>
      </c>
      <c r="H35" s="90" t="s">
        <v>97</v>
      </c>
      <c r="I35" s="90" t="s">
        <v>98</v>
      </c>
      <c r="J35" s="90" t="s">
        <v>99</v>
      </c>
      <c r="K35" s="109" t="s">
        <v>96</v>
      </c>
      <c r="L35" s="90" t="s">
        <v>97</v>
      </c>
      <c r="M35" s="90" t="s">
        <v>98</v>
      </c>
      <c r="N35" s="90" t="s">
        <v>99</v>
      </c>
      <c r="O35" s="172">
        <f>N35+M35+L35+K35+J35+I35+H35+G35+F35+E35+D35+C35</f>
        <v>3630</v>
      </c>
    </row>
    <row r="36" spans="1:15" s="17" customFormat="1" ht="11.1" customHeight="1">
      <c r="A36" s="190"/>
      <c r="B36" s="6" t="s">
        <v>16</v>
      </c>
      <c r="C36" s="181" t="s">
        <v>137</v>
      </c>
      <c r="D36" s="181" t="s">
        <v>137</v>
      </c>
      <c r="E36" s="181" t="s">
        <v>137</v>
      </c>
      <c r="F36" s="126">
        <v>88.64</v>
      </c>
      <c r="G36" s="126">
        <v>88.64</v>
      </c>
      <c r="H36" s="181" t="s">
        <v>137</v>
      </c>
      <c r="I36" s="181" t="s">
        <v>137</v>
      </c>
      <c r="J36" s="181" t="s">
        <v>137</v>
      </c>
      <c r="K36" s="126">
        <v>88.45</v>
      </c>
      <c r="L36" s="181" t="s">
        <v>137</v>
      </c>
      <c r="M36" s="181" t="s">
        <v>137</v>
      </c>
      <c r="N36" s="181" t="s">
        <v>137</v>
      </c>
      <c r="O36" s="172" t="e">
        <f>N36+M36+L36+K36+J36+I36+H36+G36+F36+E36+D36+C36</f>
        <v>#VALUE!</v>
      </c>
    </row>
    <row r="37" spans="1:15" s="17" customFormat="1" ht="11.1" customHeight="1">
      <c r="A37" s="190"/>
      <c r="B37" s="6" t="s">
        <v>17</v>
      </c>
      <c r="C37" s="182"/>
      <c r="D37" s="182"/>
      <c r="E37" s="182"/>
      <c r="F37" s="111">
        <v>68.3</v>
      </c>
      <c r="G37" s="111" t="s">
        <v>48</v>
      </c>
      <c r="H37" s="182"/>
      <c r="I37" s="182"/>
      <c r="J37" s="182"/>
      <c r="K37" s="111" t="s">
        <v>43</v>
      </c>
      <c r="L37" s="182"/>
      <c r="M37" s="182"/>
      <c r="N37" s="182"/>
      <c r="O37" s="172">
        <f>N37+M37+L37+K37+J37+I37+H37+G37+F37+E37+D37+C37</f>
        <v>204.75</v>
      </c>
    </row>
    <row r="38" spans="1:15" s="17" customFormat="1" ht="11.1" customHeight="1">
      <c r="A38" s="190"/>
      <c r="B38" s="6" t="s">
        <v>18</v>
      </c>
      <c r="C38" s="182"/>
      <c r="D38" s="182"/>
      <c r="E38" s="182"/>
      <c r="F38" s="111">
        <v>29797.57</v>
      </c>
      <c r="G38" s="111">
        <v>29797.57</v>
      </c>
      <c r="H38" s="182"/>
      <c r="I38" s="182"/>
      <c r="J38" s="182"/>
      <c r="K38" s="111">
        <v>29799.15</v>
      </c>
      <c r="L38" s="182"/>
      <c r="M38" s="182"/>
      <c r="N38" s="182"/>
      <c r="O38" s="172"/>
    </row>
    <row r="39" spans="1:15" s="18" customFormat="1" ht="11.1" customHeight="1">
      <c r="A39" s="190"/>
      <c r="B39" s="19" t="s">
        <v>19</v>
      </c>
      <c r="C39" s="182"/>
      <c r="D39" s="182"/>
      <c r="E39" s="182"/>
      <c r="F39" s="107">
        <v>22960</v>
      </c>
      <c r="G39" s="107">
        <v>22960</v>
      </c>
      <c r="H39" s="182"/>
      <c r="I39" s="182"/>
      <c r="J39" s="182"/>
      <c r="K39" s="107">
        <v>22960</v>
      </c>
      <c r="L39" s="182"/>
      <c r="M39" s="182"/>
      <c r="N39" s="182"/>
      <c r="O39" s="173">
        <f>N39+M39+L39+K39+J39+I39+H39+G39+F39+E39+D39+C39</f>
        <v>68880</v>
      </c>
    </row>
    <row r="40" spans="1:15" s="139" customFormat="1" ht="11.1" customHeight="1">
      <c r="A40" s="190"/>
      <c r="B40" s="6" t="s">
        <v>20</v>
      </c>
      <c r="C40" s="183"/>
      <c r="D40" s="183"/>
      <c r="E40" s="183"/>
      <c r="F40" s="107">
        <v>2035174</v>
      </c>
      <c r="G40" s="107">
        <v>2035174</v>
      </c>
      <c r="H40" s="183"/>
      <c r="I40" s="183"/>
      <c r="J40" s="183"/>
      <c r="K40" s="107">
        <v>2030812</v>
      </c>
      <c r="L40" s="183"/>
      <c r="M40" s="183"/>
      <c r="N40" s="183"/>
      <c r="O40" s="172">
        <f>N40+M40+L40+K40+J40+I40+H40+G40+F40+E40+D40+C40</f>
        <v>6101160</v>
      </c>
    </row>
    <row r="41" spans="1:15" s="17" customFormat="1" ht="11.1" customHeight="1">
      <c r="A41" s="190" t="s">
        <v>33</v>
      </c>
      <c r="B41" s="6" t="s">
        <v>11</v>
      </c>
      <c r="C41" s="90" t="s">
        <v>100</v>
      </c>
      <c r="D41" s="90" t="s">
        <v>101</v>
      </c>
      <c r="E41" s="90" t="s">
        <v>34</v>
      </c>
      <c r="F41" s="109" t="s">
        <v>102</v>
      </c>
      <c r="G41" s="109" t="s">
        <v>100</v>
      </c>
      <c r="H41" s="109">
        <v>203</v>
      </c>
      <c r="I41" s="90" t="s">
        <v>34</v>
      </c>
      <c r="J41" s="109" t="s">
        <v>102</v>
      </c>
      <c r="K41" s="109" t="s">
        <v>100</v>
      </c>
      <c r="L41" s="90" t="s">
        <v>101</v>
      </c>
      <c r="M41" s="90" t="s">
        <v>34</v>
      </c>
      <c r="N41" s="90" t="s">
        <v>102</v>
      </c>
      <c r="O41" s="172">
        <f>N41+M41+L41+K41+J41+I41+H41+G41+F41+E41+D41+C41</f>
        <v>2430</v>
      </c>
    </row>
    <row r="42" spans="1:15" s="17" customFormat="1" ht="11.1" customHeight="1">
      <c r="A42" s="190"/>
      <c r="B42" s="6" t="s">
        <v>16</v>
      </c>
      <c r="C42" s="181" t="s">
        <v>137</v>
      </c>
      <c r="D42" s="181" t="s">
        <v>137</v>
      </c>
      <c r="E42" s="181" t="s">
        <v>137</v>
      </c>
      <c r="F42" s="126">
        <v>88.64</v>
      </c>
      <c r="G42" s="126">
        <v>88.64</v>
      </c>
      <c r="H42" s="126">
        <v>86.15</v>
      </c>
      <c r="I42" s="181" t="s">
        <v>137</v>
      </c>
      <c r="J42" s="126">
        <v>88.45</v>
      </c>
      <c r="K42" s="126">
        <v>88.45</v>
      </c>
      <c r="L42" s="181" t="s">
        <v>137</v>
      </c>
      <c r="M42" s="181" t="s">
        <v>137</v>
      </c>
      <c r="N42" s="181" t="s">
        <v>137</v>
      </c>
      <c r="O42" s="172" t="e">
        <f>N42+M42+L42+K42+J42+I42+H42+G42+F42+E42+D42+C42</f>
        <v>#VALUE!</v>
      </c>
    </row>
    <row r="43" spans="1:15" s="17" customFormat="1" ht="11.1" customHeight="1">
      <c r="A43" s="190"/>
      <c r="B43" s="6" t="s">
        <v>17</v>
      </c>
      <c r="C43" s="182"/>
      <c r="D43" s="182"/>
      <c r="E43" s="182"/>
      <c r="F43" s="111">
        <v>68.3</v>
      </c>
      <c r="G43" s="111" t="s">
        <v>48</v>
      </c>
      <c r="H43" s="111" t="s">
        <v>118</v>
      </c>
      <c r="I43" s="182"/>
      <c r="J43" s="111" t="s">
        <v>43</v>
      </c>
      <c r="K43" s="111" t="s">
        <v>43</v>
      </c>
      <c r="L43" s="182"/>
      <c r="M43" s="182"/>
      <c r="N43" s="182"/>
      <c r="O43" s="172">
        <f>N43+M43+L43+K43+J43+I43+H43+G43+F43+E43+D43+C43</f>
        <v>339.28000000000003</v>
      </c>
    </row>
    <row r="44" spans="1:15" s="17" customFormat="1" ht="11.1" customHeight="1">
      <c r="A44" s="190"/>
      <c r="B44" s="6" t="s">
        <v>18</v>
      </c>
      <c r="C44" s="182"/>
      <c r="D44" s="182"/>
      <c r="E44" s="182"/>
      <c r="F44" s="111">
        <v>29784.6</v>
      </c>
      <c r="G44" s="111">
        <v>29784.6</v>
      </c>
      <c r="H44" s="111">
        <v>29785.22</v>
      </c>
      <c r="I44" s="182"/>
      <c r="J44" s="111">
        <v>29786.17</v>
      </c>
      <c r="K44" s="111">
        <v>29786.18</v>
      </c>
      <c r="L44" s="182"/>
      <c r="M44" s="182"/>
      <c r="N44" s="182"/>
      <c r="O44" s="172"/>
    </row>
    <row r="45" spans="1:15" s="18" customFormat="1" ht="11.1" customHeight="1">
      <c r="A45" s="190"/>
      <c r="B45" s="19" t="s">
        <v>19</v>
      </c>
      <c r="C45" s="182"/>
      <c r="D45" s="182"/>
      <c r="E45" s="182"/>
      <c r="F45" s="107">
        <v>22950</v>
      </c>
      <c r="G45" s="107">
        <v>22950</v>
      </c>
      <c r="H45" s="107">
        <v>22950</v>
      </c>
      <c r="I45" s="182"/>
      <c r="J45" s="107">
        <v>22950</v>
      </c>
      <c r="K45" s="107">
        <v>22950</v>
      </c>
      <c r="L45" s="182"/>
      <c r="M45" s="182"/>
      <c r="N45" s="182"/>
      <c r="O45" s="173">
        <f t="shared" ref="O45:O52" si="1">N45+M45+L45+K45+J45+I45+H45+G45+F45+E45+D45+C45</f>
        <v>114750</v>
      </c>
    </row>
    <row r="46" spans="1:15" s="139" customFormat="1" ht="11.1" customHeight="1">
      <c r="A46" s="190"/>
      <c r="B46" s="6" t="s">
        <v>20</v>
      </c>
      <c r="C46" s="183"/>
      <c r="D46" s="183"/>
      <c r="E46" s="183"/>
      <c r="F46" s="107">
        <v>2034288</v>
      </c>
      <c r="G46" s="107">
        <v>2034288</v>
      </c>
      <c r="H46" s="107">
        <v>1977143</v>
      </c>
      <c r="I46" s="183"/>
      <c r="J46" s="107">
        <v>2029928</v>
      </c>
      <c r="K46" s="107">
        <v>2029928</v>
      </c>
      <c r="L46" s="183"/>
      <c r="M46" s="183"/>
      <c r="N46" s="183"/>
      <c r="O46" s="172">
        <f t="shared" si="1"/>
        <v>10105575</v>
      </c>
    </row>
    <row r="47" spans="1:15" s="17" customFormat="1" ht="11.1" customHeight="1">
      <c r="A47" s="190" t="s">
        <v>35</v>
      </c>
      <c r="B47" s="6" t="s">
        <v>11</v>
      </c>
      <c r="C47" s="140" t="s">
        <v>103</v>
      </c>
      <c r="D47" s="158" t="s">
        <v>104</v>
      </c>
      <c r="E47" s="158" t="s">
        <v>105</v>
      </c>
      <c r="F47" s="158" t="s">
        <v>106</v>
      </c>
      <c r="G47" s="158" t="s">
        <v>103</v>
      </c>
      <c r="H47" s="158" t="s">
        <v>104</v>
      </c>
      <c r="I47" s="158" t="s">
        <v>105</v>
      </c>
      <c r="J47" s="158" t="s">
        <v>106</v>
      </c>
      <c r="K47" s="158" t="s">
        <v>103</v>
      </c>
      <c r="L47" s="158" t="s">
        <v>104</v>
      </c>
      <c r="M47" s="158" t="s">
        <v>105</v>
      </c>
      <c r="N47" s="158" t="s">
        <v>106</v>
      </c>
      <c r="O47" s="172">
        <f t="shared" si="1"/>
        <v>1230</v>
      </c>
    </row>
    <row r="48" spans="1:15" s="17" customFormat="1" ht="11.1" customHeight="1">
      <c r="A48" s="190"/>
      <c r="B48" s="6" t="s">
        <v>16</v>
      </c>
      <c r="C48" s="181" t="s">
        <v>137</v>
      </c>
      <c r="D48" s="126">
        <v>86.15</v>
      </c>
      <c r="E48" s="126">
        <v>86.15</v>
      </c>
      <c r="F48" s="126">
        <v>88.64</v>
      </c>
      <c r="G48" s="126">
        <v>88.64</v>
      </c>
      <c r="H48" s="126">
        <v>86.15</v>
      </c>
      <c r="I48" s="126">
        <v>86.15</v>
      </c>
      <c r="J48" s="126">
        <v>88.45</v>
      </c>
      <c r="K48" s="126">
        <v>88.45</v>
      </c>
      <c r="L48" s="126">
        <v>86.15</v>
      </c>
      <c r="M48" s="126">
        <v>86.15</v>
      </c>
      <c r="N48" s="126">
        <v>89.29</v>
      </c>
      <c r="O48" s="172" t="e">
        <f t="shared" si="1"/>
        <v>#VALUE!</v>
      </c>
    </row>
    <row r="49" spans="1:20" s="17" customFormat="1" ht="11.1" customHeight="1">
      <c r="A49" s="190"/>
      <c r="B49" s="6" t="s">
        <v>17</v>
      </c>
      <c r="C49" s="182"/>
      <c r="D49" s="111" t="s">
        <v>118</v>
      </c>
      <c r="E49" s="111" t="s">
        <v>118</v>
      </c>
      <c r="F49" s="111">
        <v>68.3</v>
      </c>
      <c r="G49" s="111" t="s">
        <v>48</v>
      </c>
      <c r="H49" s="111" t="s">
        <v>118</v>
      </c>
      <c r="I49" s="126" t="s">
        <v>118</v>
      </c>
      <c r="J49" s="111" t="s">
        <v>43</v>
      </c>
      <c r="K49" s="111" t="s">
        <v>43</v>
      </c>
      <c r="L49" s="111" t="s">
        <v>118</v>
      </c>
      <c r="M49" s="111" t="s">
        <v>118</v>
      </c>
      <c r="N49" s="111" t="s">
        <v>42</v>
      </c>
      <c r="O49" s="172">
        <f t="shared" si="1"/>
        <v>739.9799999999999</v>
      </c>
    </row>
    <row r="50" spans="1:20" s="17" customFormat="1" ht="11.1" customHeight="1">
      <c r="A50" s="190"/>
      <c r="B50" s="6" t="s">
        <v>18</v>
      </c>
      <c r="C50" s="182"/>
      <c r="D50" s="111">
        <v>29696.959999999999</v>
      </c>
      <c r="E50" s="111">
        <v>29696.959999999999</v>
      </c>
      <c r="F50" s="111">
        <v>29696.34</v>
      </c>
      <c r="G50" s="111">
        <v>29696.34</v>
      </c>
      <c r="H50" s="111">
        <v>29696.959999999999</v>
      </c>
      <c r="I50" s="111">
        <v>29696.959999999999</v>
      </c>
      <c r="J50" s="111">
        <v>29697.91</v>
      </c>
      <c r="K50" s="111">
        <v>29697.91</v>
      </c>
      <c r="L50" s="111">
        <v>29696.959999999999</v>
      </c>
      <c r="M50" s="111">
        <v>29696.959999999999</v>
      </c>
      <c r="N50" s="111">
        <v>29696.71</v>
      </c>
      <c r="O50" s="172">
        <f t="shared" si="1"/>
        <v>326666.97000000003</v>
      </c>
    </row>
    <row r="51" spans="1:20" s="18" customFormat="1" ht="11.1" customHeight="1">
      <c r="A51" s="190"/>
      <c r="B51" s="19" t="s">
        <v>19</v>
      </c>
      <c r="C51" s="182"/>
      <c r="D51" s="107">
        <v>22882</v>
      </c>
      <c r="E51" s="107">
        <v>22882</v>
      </c>
      <c r="F51" s="107">
        <v>22882</v>
      </c>
      <c r="G51" s="107">
        <v>22882</v>
      </c>
      <c r="H51" s="107">
        <v>22882</v>
      </c>
      <c r="I51" s="107">
        <v>22882</v>
      </c>
      <c r="J51" s="107">
        <v>22882</v>
      </c>
      <c r="K51" s="107">
        <v>22882</v>
      </c>
      <c r="L51" s="107">
        <v>22882</v>
      </c>
      <c r="M51" s="107">
        <v>22882</v>
      </c>
      <c r="N51" s="107">
        <v>22882</v>
      </c>
      <c r="O51" s="173">
        <f t="shared" si="1"/>
        <v>251702</v>
      </c>
    </row>
    <row r="52" spans="1:20" s="139" customFormat="1" ht="11.1" customHeight="1">
      <c r="A52" s="190"/>
      <c r="B52" s="6" t="s">
        <v>20</v>
      </c>
      <c r="C52" s="183"/>
      <c r="D52" s="107">
        <v>1971284</v>
      </c>
      <c r="E52" s="107">
        <v>1971284</v>
      </c>
      <c r="F52" s="107">
        <v>2028260</v>
      </c>
      <c r="G52" s="107">
        <v>2028260</v>
      </c>
      <c r="H52" s="107">
        <v>1971284</v>
      </c>
      <c r="I52" s="107">
        <v>1971284</v>
      </c>
      <c r="J52" s="107">
        <v>2023913</v>
      </c>
      <c r="K52" s="107">
        <v>2023913</v>
      </c>
      <c r="L52" s="107">
        <v>1971284</v>
      </c>
      <c r="M52" s="107">
        <v>1971284</v>
      </c>
      <c r="N52" s="107">
        <v>2043134</v>
      </c>
      <c r="O52" s="172">
        <f t="shared" si="1"/>
        <v>21975184</v>
      </c>
    </row>
    <row r="53" spans="1:20" s="2" customFormat="1" ht="17.100000000000001" customHeight="1"/>
    <row r="54" spans="1:20" s="2" customFormat="1" ht="17.100000000000001" customHeight="1">
      <c r="C54" s="120"/>
      <c r="D54" s="137" t="s">
        <v>114</v>
      </c>
      <c r="E54" s="119"/>
      <c r="F54" s="137" t="s">
        <v>135</v>
      </c>
      <c r="G54" s="176"/>
      <c r="H54" s="136"/>
    </row>
    <row r="55" spans="1:20" ht="30" customHeight="1">
      <c r="A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20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20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2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P60" s="2"/>
      <c r="Q60" s="2"/>
      <c r="R60" s="2"/>
      <c r="S60" s="2"/>
      <c r="T60" s="2"/>
    </row>
    <row r="61" spans="1:2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P61" s="2"/>
      <c r="Q61" s="2"/>
      <c r="R61" s="2"/>
      <c r="S61" s="2"/>
      <c r="T61" s="2"/>
    </row>
    <row r="62" spans="1:2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P62" s="2"/>
      <c r="Q62" s="2"/>
      <c r="R62" s="2"/>
      <c r="S62" s="2"/>
      <c r="T62" s="2"/>
    </row>
    <row r="63" spans="1:2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P63" s="2"/>
      <c r="Q63" s="2"/>
      <c r="R63" s="2"/>
      <c r="S63" s="2"/>
      <c r="T63" s="2"/>
    </row>
    <row r="64" spans="1:2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P64" s="2"/>
      <c r="Q64" s="2"/>
      <c r="R64" s="2"/>
      <c r="S64" s="2"/>
      <c r="T64" s="2"/>
    </row>
    <row r="65" spans="1:2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</row>
    <row r="66" spans="1:2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P66" s="2"/>
      <c r="Q66" s="2"/>
      <c r="R66" s="2"/>
      <c r="S66" s="2"/>
      <c r="T66" s="2"/>
    </row>
    <row r="67" spans="1:2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P67" s="2"/>
      <c r="Q67" s="2"/>
      <c r="R67" s="2"/>
      <c r="S67" s="2"/>
      <c r="T67" s="2"/>
    </row>
    <row r="68" spans="1:2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P68" s="2"/>
      <c r="Q68" s="2"/>
      <c r="R68" s="2"/>
      <c r="S68" s="2"/>
      <c r="T68" s="2"/>
    </row>
    <row r="69" spans="1:2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P69" s="2"/>
      <c r="Q69" s="2"/>
      <c r="R69" s="2"/>
      <c r="S69" s="2"/>
      <c r="T69" s="2"/>
    </row>
  </sheetData>
  <mergeCells count="57">
    <mergeCell ref="N6:N10"/>
    <mergeCell ref="A11:A12"/>
    <mergeCell ref="A1:N1"/>
    <mergeCell ref="C2:F2"/>
    <mergeCell ref="G2:J2"/>
    <mergeCell ref="K2:N2"/>
    <mergeCell ref="A3:A10"/>
    <mergeCell ref="C6:C10"/>
    <mergeCell ref="D6:D10"/>
    <mergeCell ref="E6:E10"/>
    <mergeCell ref="F6:F10"/>
    <mergeCell ref="G6:G10"/>
    <mergeCell ref="H6:H10"/>
    <mergeCell ref="I6:I10"/>
    <mergeCell ref="J6:J10"/>
    <mergeCell ref="L6:L10"/>
    <mergeCell ref="M6:M10"/>
    <mergeCell ref="A47:A52"/>
    <mergeCell ref="A13:A14"/>
    <mergeCell ref="A15:A16"/>
    <mergeCell ref="A17:A18"/>
    <mergeCell ref="A19:A20"/>
    <mergeCell ref="A21:A22"/>
    <mergeCell ref="A23:A24"/>
    <mergeCell ref="A25:A26"/>
    <mergeCell ref="A27:A28"/>
    <mergeCell ref="A29:A34"/>
    <mergeCell ref="A35:A40"/>
    <mergeCell ref="A41:A46"/>
    <mergeCell ref="C48:C52"/>
    <mergeCell ref="C42:C46"/>
    <mergeCell ref="D42:D46"/>
    <mergeCell ref="M42:M46"/>
    <mergeCell ref="N42:N46"/>
    <mergeCell ref="L36:L40"/>
    <mergeCell ref="M36:M40"/>
    <mergeCell ref="N36:N40"/>
    <mergeCell ref="C36:C40"/>
    <mergeCell ref="D36:D40"/>
    <mergeCell ref="E36:E40"/>
    <mergeCell ref="L42:L46"/>
    <mergeCell ref="H36:H40"/>
    <mergeCell ref="I36:I40"/>
    <mergeCell ref="E42:E46"/>
    <mergeCell ref="I42:I46"/>
    <mergeCell ref="J36:J40"/>
    <mergeCell ref="C30:C34"/>
    <mergeCell ref="D30:D34"/>
    <mergeCell ref="E30:E34"/>
    <mergeCell ref="F30:F34"/>
    <mergeCell ref="H30:H34"/>
    <mergeCell ref="N30:N34"/>
    <mergeCell ref="I30:I34"/>
    <mergeCell ref="J30:J34"/>
    <mergeCell ref="K30:K34"/>
    <mergeCell ref="L30:L34"/>
    <mergeCell ref="M30:M34"/>
  </mergeCells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B98"/>
  <sheetViews>
    <sheetView workbookViewId="0">
      <selection activeCell="M26" sqref="M26"/>
    </sheetView>
  </sheetViews>
  <sheetFormatPr defaultColWidth="14" defaultRowHeight="14.25"/>
  <cols>
    <col min="1" max="3" width="9.625" style="58" customWidth="1"/>
    <col min="4" max="4" width="9.75" style="58" customWidth="1"/>
    <col min="5" max="10" width="9.625" style="58" customWidth="1"/>
    <col min="11" max="11" width="14" style="58" hidden="1" customWidth="1"/>
    <col min="12" max="12" width="15" style="58" customWidth="1"/>
    <col min="13" max="256" width="14" style="58"/>
    <col min="257" max="257" width="8.25" style="58" customWidth="1"/>
    <col min="258" max="258" width="14" style="58"/>
    <col min="259" max="259" width="14.625" style="58" customWidth="1"/>
    <col min="260" max="267" width="14" style="58" customWidth="1"/>
    <col min="268" max="268" width="15" style="58" customWidth="1"/>
    <col min="269" max="512" width="14" style="58"/>
    <col min="513" max="513" width="8.25" style="58" customWidth="1"/>
    <col min="514" max="514" width="14" style="58"/>
    <col min="515" max="515" width="14.625" style="58" customWidth="1"/>
    <col min="516" max="523" width="14" style="58" customWidth="1"/>
    <col min="524" max="524" width="15" style="58" customWidth="1"/>
    <col min="525" max="768" width="14" style="58"/>
    <col min="769" max="769" width="8.25" style="58" customWidth="1"/>
    <col min="770" max="770" width="14" style="58"/>
    <col min="771" max="771" width="14.625" style="58" customWidth="1"/>
    <col min="772" max="779" width="14" style="58" customWidth="1"/>
    <col min="780" max="780" width="15" style="58" customWidth="1"/>
    <col min="781" max="1024" width="14" style="58"/>
    <col min="1025" max="1025" width="8.25" style="58" customWidth="1"/>
    <col min="1026" max="1026" width="14" style="58"/>
    <col min="1027" max="1027" width="14.625" style="58" customWidth="1"/>
    <col min="1028" max="1035" width="14" style="58" customWidth="1"/>
    <col min="1036" max="1036" width="15" style="58" customWidth="1"/>
    <col min="1037" max="1280" width="14" style="58"/>
    <col min="1281" max="1281" width="8.25" style="58" customWidth="1"/>
    <col min="1282" max="1282" width="14" style="58"/>
    <col min="1283" max="1283" width="14.625" style="58" customWidth="1"/>
    <col min="1284" max="1291" width="14" style="58" customWidth="1"/>
    <col min="1292" max="1292" width="15" style="58" customWidth="1"/>
    <col min="1293" max="1536" width="14" style="58"/>
    <col min="1537" max="1537" width="8.25" style="58" customWidth="1"/>
    <col min="1538" max="1538" width="14" style="58"/>
    <col min="1539" max="1539" width="14.625" style="58" customWidth="1"/>
    <col min="1540" max="1547" width="14" style="58" customWidth="1"/>
    <col min="1548" max="1548" width="15" style="58" customWidth="1"/>
    <col min="1549" max="1792" width="14" style="58"/>
    <col min="1793" max="1793" width="8.25" style="58" customWidth="1"/>
    <col min="1794" max="1794" width="14" style="58"/>
    <col min="1795" max="1795" width="14.625" style="58" customWidth="1"/>
    <col min="1796" max="1803" width="14" style="58" customWidth="1"/>
    <col min="1804" max="1804" width="15" style="58" customWidth="1"/>
    <col min="1805" max="2048" width="14" style="58"/>
    <col min="2049" max="2049" width="8.25" style="58" customWidth="1"/>
    <col min="2050" max="2050" width="14" style="58"/>
    <col min="2051" max="2051" width="14.625" style="58" customWidth="1"/>
    <col min="2052" max="2059" width="14" style="58" customWidth="1"/>
    <col min="2060" max="2060" width="15" style="58" customWidth="1"/>
    <col min="2061" max="2304" width="14" style="58"/>
    <col min="2305" max="2305" width="8.25" style="58" customWidth="1"/>
    <col min="2306" max="2306" width="14" style="58"/>
    <col min="2307" max="2307" width="14.625" style="58" customWidth="1"/>
    <col min="2308" max="2315" width="14" style="58" customWidth="1"/>
    <col min="2316" max="2316" width="15" style="58" customWidth="1"/>
    <col min="2317" max="2560" width="14" style="58"/>
    <col min="2561" max="2561" width="8.25" style="58" customWidth="1"/>
    <col min="2562" max="2562" width="14" style="58"/>
    <col min="2563" max="2563" width="14.625" style="58" customWidth="1"/>
    <col min="2564" max="2571" width="14" style="58" customWidth="1"/>
    <col min="2572" max="2572" width="15" style="58" customWidth="1"/>
    <col min="2573" max="2816" width="14" style="58"/>
    <col min="2817" max="2817" width="8.25" style="58" customWidth="1"/>
    <col min="2818" max="2818" width="14" style="58"/>
    <col min="2819" max="2819" width="14.625" style="58" customWidth="1"/>
    <col min="2820" max="2827" width="14" style="58" customWidth="1"/>
    <col min="2828" max="2828" width="15" style="58" customWidth="1"/>
    <col min="2829" max="3072" width="14" style="58"/>
    <col min="3073" max="3073" width="8.25" style="58" customWidth="1"/>
    <col min="3074" max="3074" width="14" style="58"/>
    <col min="3075" max="3075" width="14.625" style="58" customWidth="1"/>
    <col min="3076" max="3083" width="14" style="58" customWidth="1"/>
    <col min="3084" max="3084" width="15" style="58" customWidth="1"/>
    <col min="3085" max="3328" width="14" style="58"/>
    <col min="3329" max="3329" width="8.25" style="58" customWidth="1"/>
    <col min="3330" max="3330" width="14" style="58"/>
    <col min="3331" max="3331" width="14.625" style="58" customWidth="1"/>
    <col min="3332" max="3339" width="14" style="58" customWidth="1"/>
    <col min="3340" max="3340" width="15" style="58" customWidth="1"/>
    <col min="3341" max="3584" width="14" style="58"/>
    <col min="3585" max="3585" width="8.25" style="58" customWidth="1"/>
    <col min="3586" max="3586" width="14" style="58"/>
    <col min="3587" max="3587" width="14.625" style="58" customWidth="1"/>
    <col min="3588" max="3595" width="14" style="58" customWidth="1"/>
    <col min="3596" max="3596" width="15" style="58" customWidth="1"/>
    <col min="3597" max="3840" width="14" style="58"/>
    <col min="3841" max="3841" width="8.25" style="58" customWidth="1"/>
    <col min="3842" max="3842" width="14" style="58"/>
    <col min="3843" max="3843" width="14.625" style="58" customWidth="1"/>
    <col min="3844" max="3851" width="14" style="58" customWidth="1"/>
    <col min="3852" max="3852" width="15" style="58" customWidth="1"/>
    <col min="3853" max="4096" width="14" style="58"/>
    <col min="4097" max="4097" width="8.25" style="58" customWidth="1"/>
    <col min="4098" max="4098" width="14" style="58"/>
    <col min="4099" max="4099" width="14.625" style="58" customWidth="1"/>
    <col min="4100" max="4107" width="14" style="58" customWidth="1"/>
    <col min="4108" max="4108" width="15" style="58" customWidth="1"/>
    <col min="4109" max="4352" width="14" style="58"/>
    <col min="4353" max="4353" width="8.25" style="58" customWidth="1"/>
    <col min="4354" max="4354" width="14" style="58"/>
    <col min="4355" max="4355" width="14.625" style="58" customWidth="1"/>
    <col min="4356" max="4363" width="14" style="58" customWidth="1"/>
    <col min="4364" max="4364" width="15" style="58" customWidth="1"/>
    <col min="4365" max="4608" width="14" style="58"/>
    <col min="4609" max="4609" width="8.25" style="58" customWidth="1"/>
    <col min="4610" max="4610" width="14" style="58"/>
    <col min="4611" max="4611" width="14.625" style="58" customWidth="1"/>
    <col min="4612" max="4619" width="14" style="58" customWidth="1"/>
    <col min="4620" max="4620" width="15" style="58" customWidth="1"/>
    <col min="4621" max="4864" width="14" style="58"/>
    <col min="4865" max="4865" width="8.25" style="58" customWidth="1"/>
    <col min="4866" max="4866" width="14" style="58"/>
    <col min="4867" max="4867" width="14.625" style="58" customWidth="1"/>
    <col min="4868" max="4875" width="14" style="58" customWidth="1"/>
    <col min="4876" max="4876" width="15" style="58" customWidth="1"/>
    <col min="4877" max="5120" width="14" style="58"/>
    <col min="5121" max="5121" width="8.25" style="58" customWidth="1"/>
    <col min="5122" max="5122" width="14" style="58"/>
    <col min="5123" max="5123" width="14.625" style="58" customWidth="1"/>
    <col min="5124" max="5131" width="14" style="58" customWidth="1"/>
    <col min="5132" max="5132" width="15" style="58" customWidth="1"/>
    <col min="5133" max="5376" width="14" style="58"/>
    <col min="5377" max="5377" width="8.25" style="58" customWidth="1"/>
    <col min="5378" max="5378" width="14" style="58"/>
    <col min="5379" max="5379" width="14.625" style="58" customWidth="1"/>
    <col min="5380" max="5387" width="14" style="58" customWidth="1"/>
    <col min="5388" max="5388" width="15" style="58" customWidth="1"/>
    <col min="5389" max="5632" width="14" style="58"/>
    <col min="5633" max="5633" width="8.25" style="58" customWidth="1"/>
    <col min="5634" max="5634" width="14" style="58"/>
    <col min="5635" max="5635" width="14.625" style="58" customWidth="1"/>
    <col min="5636" max="5643" width="14" style="58" customWidth="1"/>
    <col min="5644" max="5644" width="15" style="58" customWidth="1"/>
    <col min="5645" max="5888" width="14" style="58"/>
    <col min="5889" max="5889" width="8.25" style="58" customWidth="1"/>
    <col min="5890" max="5890" width="14" style="58"/>
    <col min="5891" max="5891" width="14.625" style="58" customWidth="1"/>
    <col min="5892" max="5899" width="14" style="58" customWidth="1"/>
    <col min="5900" max="5900" width="15" style="58" customWidth="1"/>
    <col min="5901" max="6144" width="14" style="58"/>
    <col min="6145" max="6145" width="8.25" style="58" customWidth="1"/>
    <col min="6146" max="6146" width="14" style="58"/>
    <col min="6147" max="6147" width="14.625" style="58" customWidth="1"/>
    <col min="6148" max="6155" width="14" style="58" customWidth="1"/>
    <col min="6156" max="6156" width="15" style="58" customWidth="1"/>
    <col min="6157" max="6400" width="14" style="58"/>
    <col min="6401" max="6401" width="8.25" style="58" customWidth="1"/>
    <col min="6402" max="6402" width="14" style="58"/>
    <col min="6403" max="6403" width="14.625" style="58" customWidth="1"/>
    <col min="6404" max="6411" width="14" style="58" customWidth="1"/>
    <col min="6412" max="6412" width="15" style="58" customWidth="1"/>
    <col min="6413" max="6656" width="14" style="58"/>
    <col min="6657" max="6657" width="8.25" style="58" customWidth="1"/>
    <col min="6658" max="6658" width="14" style="58"/>
    <col min="6659" max="6659" width="14.625" style="58" customWidth="1"/>
    <col min="6660" max="6667" width="14" style="58" customWidth="1"/>
    <col min="6668" max="6668" width="15" style="58" customWidth="1"/>
    <col min="6669" max="6912" width="14" style="58"/>
    <col min="6913" max="6913" width="8.25" style="58" customWidth="1"/>
    <col min="6914" max="6914" width="14" style="58"/>
    <col min="6915" max="6915" width="14.625" style="58" customWidth="1"/>
    <col min="6916" max="6923" width="14" style="58" customWidth="1"/>
    <col min="6924" max="6924" width="15" style="58" customWidth="1"/>
    <col min="6925" max="7168" width="14" style="58"/>
    <col min="7169" max="7169" width="8.25" style="58" customWidth="1"/>
    <col min="7170" max="7170" width="14" style="58"/>
    <col min="7171" max="7171" width="14.625" style="58" customWidth="1"/>
    <col min="7172" max="7179" width="14" style="58" customWidth="1"/>
    <col min="7180" max="7180" width="15" style="58" customWidth="1"/>
    <col min="7181" max="7424" width="14" style="58"/>
    <col min="7425" max="7425" width="8.25" style="58" customWidth="1"/>
    <col min="7426" max="7426" width="14" style="58"/>
    <col min="7427" max="7427" width="14.625" style="58" customWidth="1"/>
    <col min="7428" max="7435" width="14" style="58" customWidth="1"/>
    <col min="7436" max="7436" width="15" style="58" customWidth="1"/>
    <col min="7437" max="7680" width="14" style="58"/>
    <col min="7681" max="7681" width="8.25" style="58" customWidth="1"/>
    <col min="7682" max="7682" width="14" style="58"/>
    <col min="7683" max="7683" width="14.625" style="58" customWidth="1"/>
    <col min="7684" max="7691" width="14" style="58" customWidth="1"/>
    <col min="7692" max="7692" width="15" style="58" customWidth="1"/>
    <col min="7693" max="7936" width="14" style="58"/>
    <col min="7937" max="7937" width="8.25" style="58" customWidth="1"/>
    <col min="7938" max="7938" width="14" style="58"/>
    <col min="7939" max="7939" width="14.625" style="58" customWidth="1"/>
    <col min="7940" max="7947" width="14" style="58" customWidth="1"/>
    <col min="7948" max="7948" width="15" style="58" customWidth="1"/>
    <col min="7949" max="8192" width="14" style="58"/>
    <col min="8193" max="8193" width="8.25" style="58" customWidth="1"/>
    <col min="8194" max="8194" width="14" style="58"/>
    <col min="8195" max="8195" width="14.625" style="58" customWidth="1"/>
    <col min="8196" max="8203" width="14" style="58" customWidth="1"/>
    <col min="8204" max="8204" width="15" style="58" customWidth="1"/>
    <col min="8205" max="8448" width="14" style="58"/>
    <col min="8449" max="8449" width="8.25" style="58" customWidth="1"/>
    <col min="8450" max="8450" width="14" style="58"/>
    <col min="8451" max="8451" width="14.625" style="58" customWidth="1"/>
    <col min="8452" max="8459" width="14" style="58" customWidth="1"/>
    <col min="8460" max="8460" width="15" style="58" customWidth="1"/>
    <col min="8461" max="8704" width="14" style="58"/>
    <col min="8705" max="8705" width="8.25" style="58" customWidth="1"/>
    <col min="8706" max="8706" width="14" style="58"/>
    <col min="8707" max="8707" width="14.625" style="58" customWidth="1"/>
    <col min="8708" max="8715" width="14" style="58" customWidth="1"/>
    <col min="8716" max="8716" width="15" style="58" customWidth="1"/>
    <col min="8717" max="8960" width="14" style="58"/>
    <col min="8961" max="8961" width="8.25" style="58" customWidth="1"/>
    <col min="8962" max="8962" width="14" style="58"/>
    <col min="8963" max="8963" width="14.625" style="58" customWidth="1"/>
    <col min="8964" max="8971" width="14" style="58" customWidth="1"/>
    <col min="8972" max="8972" width="15" style="58" customWidth="1"/>
    <col min="8973" max="9216" width="14" style="58"/>
    <col min="9217" max="9217" width="8.25" style="58" customWidth="1"/>
    <col min="9218" max="9218" width="14" style="58"/>
    <col min="9219" max="9219" width="14.625" style="58" customWidth="1"/>
    <col min="9220" max="9227" width="14" style="58" customWidth="1"/>
    <col min="9228" max="9228" width="15" style="58" customWidth="1"/>
    <col min="9229" max="9472" width="14" style="58"/>
    <col min="9473" max="9473" width="8.25" style="58" customWidth="1"/>
    <col min="9474" max="9474" width="14" style="58"/>
    <col min="9475" max="9475" width="14.625" style="58" customWidth="1"/>
    <col min="9476" max="9483" width="14" style="58" customWidth="1"/>
    <col min="9484" max="9484" width="15" style="58" customWidth="1"/>
    <col min="9485" max="9728" width="14" style="58"/>
    <col min="9729" max="9729" width="8.25" style="58" customWidth="1"/>
    <col min="9730" max="9730" width="14" style="58"/>
    <col min="9731" max="9731" width="14.625" style="58" customWidth="1"/>
    <col min="9732" max="9739" width="14" style="58" customWidth="1"/>
    <col min="9740" max="9740" width="15" style="58" customWidth="1"/>
    <col min="9741" max="9984" width="14" style="58"/>
    <col min="9985" max="9985" width="8.25" style="58" customWidth="1"/>
    <col min="9986" max="9986" width="14" style="58"/>
    <col min="9987" max="9987" width="14.625" style="58" customWidth="1"/>
    <col min="9988" max="9995" width="14" style="58" customWidth="1"/>
    <col min="9996" max="9996" width="15" style="58" customWidth="1"/>
    <col min="9997" max="10240" width="14" style="58"/>
    <col min="10241" max="10241" width="8.25" style="58" customWidth="1"/>
    <col min="10242" max="10242" width="14" style="58"/>
    <col min="10243" max="10243" width="14.625" style="58" customWidth="1"/>
    <col min="10244" max="10251" width="14" style="58" customWidth="1"/>
    <col min="10252" max="10252" width="15" style="58" customWidth="1"/>
    <col min="10253" max="10496" width="14" style="58"/>
    <col min="10497" max="10497" width="8.25" style="58" customWidth="1"/>
    <col min="10498" max="10498" width="14" style="58"/>
    <col min="10499" max="10499" width="14.625" style="58" customWidth="1"/>
    <col min="10500" max="10507" width="14" style="58" customWidth="1"/>
    <col min="10508" max="10508" width="15" style="58" customWidth="1"/>
    <col min="10509" max="10752" width="14" style="58"/>
    <col min="10753" max="10753" width="8.25" style="58" customWidth="1"/>
    <col min="10754" max="10754" width="14" style="58"/>
    <col min="10755" max="10755" width="14.625" style="58" customWidth="1"/>
    <col min="10756" max="10763" width="14" style="58" customWidth="1"/>
    <col min="10764" max="10764" width="15" style="58" customWidth="1"/>
    <col min="10765" max="11008" width="14" style="58"/>
    <col min="11009" max="11009" width="8.25" style="58" customWidth="1"/>
    <col min="11010" max="11010" width="14" style="58"/>
    <col min="11011" max="11011" width="14.625" style="58" customWidth="1"/>
    <col min="11012" max="11019" width="14" style="58" customWidth="1"/>
    <col min="11020" max="11020" width="15" style="58" customWidth="1"/>
    <col min="11021" max="11264" width="14" style="58"/>
    <col min="11265" max="11265" width="8.25" style="58" customWidth="1"/>
    <col min="11266" max="11266" width="14" style="58"/>
    <col min="11267" max="11267" width="14.625" style="58" customWidth="1"/>
    <col min="11268" max="11275" width="14" style="58" customWidth="1"/>
    <col min="11276" max="11276" width="15" style="58" customWidth="1"/>
    <col min="11277" max="11520" width="14" style="58"/>
    <col min="11521" max="11521" width="8.25" style="58" customWidth="1"/>
    <col min="11522" max="11522" width="14" style="58"/>
    <col min="11523" max="11523" width="14.625" style="58" customWidth="1"/>
    <col min="11524" max="11531" width="14" style="58" customWidth="1"/>
    <col min="11532" max="11532" width="15" style="58" customWidth="1"/>
    <col min="11533" max="11776" width="14" style="58"/>
    <col min="11777" max="11777" width="8.25" style="58" customWidth="1"/>
    <col min="11778" max="11778" width="14" style="58"/>
    <col min="11779" max="11779" width="14.625" style="58" customWidth="1"/>
    <col min="11780" max="11787" width="14" style="58" customWidth="1"/>
    <col min="11788" max="11788" width="15" style="58" customWidth="1"/>
    <col min="11789" max="12032" width="14" style="58"/>
    <col min="12033" max="12033" width="8.25" style="58" customWidth="1"/>
    <col min="12034" max="12034" width="14" style="58"/>
    <col min="12035" max="12035" width="14.625" style="58" customWidth="1"/>
    <col min="12036" max="12043" width="14" style="58" customWidth="1"/>
    <col min="12044" max="12044" width="15" style="58" customWidth="1"/>
    <col min="12045" max="12288" width="14" style="58"/>
    <col min="12289" max="12289" width="8.25" style="58" customWidth="1"/>
    <col min="12290" max="12290" width="14" style="58"/>
    <col min="12291" max="12291" width="14.625" style="58" customWidth="1"/>
    <col min="12292" max="12299" width="14" style="58" customWidth="1"/>
    <col min="12300" max="12300" width="15" style="58" customWidth="1"/>
    <col min="12301" max="12544" width="14" style="58"/>
    <col min="12545" max="12545" width="8.25" style="58" customWidth="1"/>
    <col min="12546" max="12546" width="14" style="58"/>
    <col min="12547" max="12547" width="14.625" style="58" customWidth="1"/>
    <col min="12548" max="12555" width="14" style="58" customWidth="1"/>
    <col min="12556" max="12556" width="15" style="58" customWidth="1"/>
    <col min="12557" max="12800" width="14" style="58"/>
    <col min="12801" max="12801" width="8.25" style="58" customWidth="1"/>
    <col min="12802" max="12802" width="14" style="58"/>
    <col min="12803" max="12803" width="14.625" style="58" customWidth="1"/>
    <col min="12804" max="12811" width="14" style="58" customWidth="1"/>
    <col min="12812" max="12812" width="15" style="58" customWidth="1"/>
    <col min="12813" max="13056" width="14" style="58"/>
    <col min="13057" max="13057" width="8.25" style="58" customWidth="1"/>
    <col min="13058" max="13058" width="14" style="58"/>
    <col min="13059" max="13059" width="14.625" style="58" customWidth="1"/>
    <col min="13060" max="13067" width="14" style="58" customWidth="1"/>
    <col min="13068" max="13068" width="15" style="58" customWidth="1"/>
    <col min="13069" max="13312" width="14" style="58"/>
    <col min="13313" max="13313" width="8.25" style="58" customWidth="1"/>
    <col min="13314" max="13314" width="14" style="58"/>
    <col min="13315" max="13315" width="14.625" style="58" customWidth="1"/>
    <col min="13316" max="13323" width="14" style="58" customWidth="1"/>
    <col min="13324" max="13324" width="15" style="58" customWidth="1"/>
    <col min="13325" max="13568" width="14" style="58"/>
    <col min="13569" max="13569" width="8.25" style="58" customWidth="1"/>
    <col min="13570" max="13570" width="14" style="58"/>
    <col min="13571" max="13571" width="14.625" style="58" customWidth="1"/>
    <col min="13572" max="13579" width="14" style="58" customWidth="1"/>
    <col min="13580" max="13580" width="15" style="58" customWidth="1"/>
    <col min="13581" max="13824" width="14" style="58"/>
    <col min="13825" max="13825" width="8.25" style="58" customWidth="1"/>
    <col min="13826" max="13826" width="14" style="58"/>
    <col min="13827" max="13827" width="14.625" style="58" customWidth="1"/>
    <col min="13828" max="13835" width="14" style="58" customWidth="1"/>
    <col min="13836" max="13836" width="15" style="58" customWidth="1"/>
    <col min="13837" max="14080" width="14" style="58"/>
    <col min="14081" max="14081" width="8.25" style="58" customWidth="1"/>
    <col min="14082" max="14082" width="14" style="58"/>
    <col min="14083" max="14083" width="14.625" style="58" customWidth="1"/>
    <col min="14084" max="14091" width="14" style="58" customWidth="1"/>
    <col min="14092" max="14092" width="15" style="58" customWidth="1"/>
    <col min="14093" max="14336" width="14" style="58"/>
    <col min="14337" max="14337" width="8.25" style="58" customWidth="1"/>
    <col min="14338" max="14338" width="14" style="58"/>
    <col min="14339" max="14339" width="14.625" style="58" customWidth="1"/>
    <col min="14340" max="14347" width="14" style="58" customWidth="1"/>
    <col min="14348" max="14348" width="15" style="58" customWidth="1"/>
    <col min="14349" max="14592" width="14" style="58"/>
    <col min="14593" max="14593" width="8.25" style="58" customWidth="1"/>
    <col min="14594" max="14594" width="14" style="58"/>
    <col min="14595" max="14595" width="14.625" style="58" customWidth="1"/>
    <col min="14596" max="14603" width="14" style="58" customWidth="1"/>
    <col min="14604" max="14604" width="15" style="58" customWidth="1"/>
    <col min="14605" max="14848" width="14" style="58"/>
    <col min="14849" max="14849" width="8.25" style="58" customWidth="1"/>
    <col min="14850" max="14850" width="14" style="58"/>
    <col min="14851" max="14851" width="14.625" style="58" customWidth="1"/>
    <col min="14852" max="14859" width="14" style="58" customWidth="1"/>
    <col min="14860" max="14860" width="15" style="58" customWidth="1"/>
    <col min="14861" max="15104" width="14" style="58"/>
    <col min="15105" max="15105" width="8.25" style="58" customWidth="1"/>
    <col min="15106" max="15106" width="14" style="58"/>
    <col min="15107" max="15107" width="14.625" style="58" customWidth="1"/>
    <col min="15108" max="15115" width="14" style="58" customWidth="1"/>
    <col min="15116" max="15116" width="15" style="58" customWidth="1"/>
    <col min="15117" max="15360" width="14" style="58"/>
    <col min="15361" max="15361" width="8.25" style="58" customWidth="1"/>
    <col min="15362" max="15362" width="14" style="58"/>
    <col min="15363" max="15363" width="14.625" style="58" customWidth="1"/>
    <col min="15364" max="15371" width="14" style="58" customWidth="1"/>
    <col min="15372" max="15372" width="15" style="58" customWidth="1"/>
    <col min="15373" max="15616" width="14" style="58"/>
    <col min="15617" max="15617" width="8.25" style="58" customWidth="1"/>
    <col min="15618" max="15618" width="14" style="58"/>
    <col min="15619" max="15619" width="14.625" style="58" customWidth="1"/>
    <col min="15620" max="15627" width="14" style="58" customWidth="1"/>
    <col min="15628" max="15628" width="15" style="58" customWidth="1"/>
    <col min="15629" max="15872" width="14" style="58"/>
    <col min="15873" max="15873" width="8.25" style="58" customWidth="1"/>
    <col min="15874" max="15874" width="14" style="58"/>
    <col min="15875" max="15875" width="14.625" style="58" customWidth="1"/>
    <col min="15876" max="15883" width="14" style="58" customWidth="1"/>
    <col min="15884" max="15884" width="15" style="58" customWidth="1"/>
    <col min="15885" max="16128" width="14" style="58"/>
    <col min="16129" max="16129" width="8.25" style="58" customWidth="1"/>
    <col min="16130" max="16130" width="14" style="58"/>
    <col min="16131" max="16131" width="14.625" style="58" customWidth="1"/>
    <col min="16132" max="16139" width="14" style="58" customWidth="1"/>
    <col min="16140" max="16140" width="15" style="58" customWidth="1"/>
    <col min="16141" max="16384" width="14" style="58"/>
  </cols>
  <sheetData>
    <row r="1" spans="1:106" ht="19.5" customHeight="1">
      <c r="A1" s="184" t="s">
        <v>44</v>
      </c>
      <c r="B1" s="185"/>
      <c r="C1" s="185"/>
      <c r="D1" s="185"/>
      <c r="E1" s="185"/>
      <c r="F1" s="185"/>
      <c r="G1" s="185"/>
      <c r="H1" s="185"/>
      <c r="I1" s="185"/>
      <c r="J1" s="186"/>
    </row>
    <row r="2" spans="1:106" s="59" customFormat="1" ht="11.1" customHeight="1">
      <c r="A2" s="29" t="s">
        <v>7</v>
      </c>
      <c r="B2" s="30" t="s">
        <v>8</v>
      </c>
      <c r="C2" s="187" t="s">
        <v>2</v>
      </c>
      <c r="D2" s="188"/>
      <c r="E2" s="188"/>
      <c r="F2" s="189"/>
      <c r="G2" s="187" t="s">
        <v>1</v>
      </c>
      <c r="H2" s="188"/>
      <c r="I2" s="188"/>
      <c r="J2" s="189"/>
      <c r="K2" s="59" t="s">
        <v>9</v>
      </c>
    </row>
    <row r="3" spans="1:106" ht="11.1" customHeight="1">
      <c r="A3" s="190" t="s">
        <v>10</v>
      </c>
      <c r="B3" s="6" t="s">
        <v>11</v>
      </c>
      <c r="C3" s="99">
        <v>1504</v>
      </c>
      <c r="D3" s="89">
        <v>1503</v>
      </c>
      <c r="E3" s="89">
        <v>1502</v>
      </c>
      <c r="F3" s="99">
        <v>1501</v>
      </c>
      <c r="G3" s="99">
        <v>1504</v>
      </c>
      <c r="H3" s="99">
        <v>1503</v>
      </c>
      <c r="I3" s="89">
        <v>1502</v>
      </c>
      <c r="J3" s="89">
        <v>1501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</row>
    <row r="4" spans="1:106" ht="11.1" customHeight="1">
      <c r="A4" s="190"/>
      <c r="B4" s="6" t="s">
        <v>12</v>
      </c>
      <c r="C4" s="99" t="s">
        <v>13</v>
      </c>
      <c r="D4" s="89" t="s">
        <v>14</v>
      </c>
      <c r="E4" s="89" t="s">
        <v>14</v>
      </c>
      <c r="F4" s="99" t="s">
        <v>13</v>
      </c>
      <c r="G4" s="99" t="s">
        <v>13</v>
      </c>
      <c r="H4" s="99" t="s">
        <v>14</v>
      </c>
      <c r="I4" s="89" t="s">
        <v>14</v>
      </c>
      <c r="J4" s="89" t="s">
        <v>13</v>
      </c>
    </row>
    <row r="5" spans="1:106" ht="11.1" customHeight="1">
      <c r="A5" s="190"/>
      <c r="B5" s="6" t="s">
        <v>15</v>
      </c>
      <c r="C5" s="113" t="s">
        <v>0</v>
      </c>
      <c r="D5" s="93" t="s">
        <v>0</v>
      </c>
      <c r="E5" s="93" t="s">
        <v>0</v>
      </c>
      <c r="F5" s="113" t="s">
        <v>0</v>
      </c>
      <c r="G5" s="113" t="s">
        <v>0</v>
      </c>
      <c r="H5" s="113" t="s">
        <v>0</v>
      </c>
      <c r="I5" s="93" t="s">
        <v>0</v>
      </c>
      <c r="J5" s="93" t="s">
        <v>0</v>
      </c>
    </row>
    <row r="6" spans="1:106" ht="11.1" customHeight="1">
      <c r="A6" s="190"/>
      <c r="B6" s="6" t="s">
        <v>16</v>
      </c>
      <c r="C6" s="101">
        <v>88.28</v>
      </c>
      <c r="D6" s="181" t="s">
        <v>137</v>
      </c>
      <c r="E6" s="181" t="s">
        <v>137</v>
      </c>
      <c r="F6" s="101">
        <v>87.45</v>
      </c>
      <c r="G6" s="101">
        <v>87.45</v>
      </c>
      <c r="H6" s="101">
        <v>85.18</v>
      </c>
      <c r="I6" s="181" t="s">
        <v>137</v>
      </c>
      <c r="J6" s="181" t="s">
        <v>137</v>
      </c>
      <c r="K6" s="66" t="e">
        <f t="shared" ref="K6:K17" si="0">J6+I6+H6+G6+F6+E6+D6+C6</f>
        <v>#VALUE!</v>
      </c>
    </row>
    <row r="7" spans="1:106" ht="11.1" customHeight="1">
      <c r="A7" s="190"/>
      <c r="B7" s="6" t="s">
        <v>17</v>
      </c>
      <c r="C7" s="108">
        <v>68.8</v>
      </c>
      <c r="D7" s="182"/>
      <c r="E7" s="182"/>
      <c r="F7" s="108">
        <v>68.150000000000006</v>
      </c>
      <c r="G7" s="108">
        <v>68.150000000000006</v>
      </c>
      <c r="H7" s="114">
        <v>66.38</v>
      </c>
      <c r="I7" s="182"/>
      <c r="J7" s="182"/>
      <c r="K7" s="66">
        <f t="shared" si="0"/>
        <v>271.48</v>
      </c>
    </row>
    <row r="8" spans="1:106" ht="11.1" customHeight="1">
      <c r="A8" s="190"/>
      <c r="B8" s="5" t="s">
        <v>18</v>
      </c>
      <c r="C8" s="114">
        <v>29495.53</v>
      </c>
      <c r="D8" s="182"/>
      <c r="E8" s="182"/>
      <c r="F8" s="114">
        <v>29496.89</v>
      </c>
      <c r="G8" s="114">
        <v>29496.89</v>
      </c>
      <c r="H8" s="114">
        <v>29497.33</v>
      </c>
      <c r="I8" s="182"/>
      <c r="J8" s="182"/>
      <c r="K8" s="66">
        <f t="shared" si="0"/>
        <v>117986.64</v>
      </c>
    </row>
    <row r="9" spans="1:106" ht="11.1" customHeight="1">
      <c r="A9" s="190"/>
      <c r="B9" s="6" t="s">
        <v>19</v>
      </c>
      <c r="C9" s="116">
        <v>22987</v>
      </c>
      <c r="D9" s="182"/>
      <c r="E9" s="182"/>
      <c r="F9" s="116">
        <v>22987</v>
      </c>
      <c r="G9" s="116">
        <v>22987</v>
      </c>
      <c r="H9" s="116">
        <v>22987</v>
      </c>
      <c r="I9" s="182"/>
      <c r="J9" s="182"/>
      <c r="K9" s="66">
        <f t="shared" si="0"/>
        <v>91948</v>
      </c>
    </row>
    <row r="10" spans="1:106" ht="11.1" customHeight="1">
      <c r="A10" s="190"/>
      <c r="B10" s="6" t="s">
        <v>20</v>
      </c>
      <c r="C10" s="116">
        <v>2029292</v>
      </c>
      <c r="D10" s="183"/>
      <c r="E10" s="183"/>
      <c r="F10" s="116">
        <v>2010213</v>
      </c>
      <c r="G10" s="116">
        <v>2010213</v>
      </c>
      <c r="H10" s="116">
        <v>1958033</v>
      </c>
      <c r="I10" s="183"/>
      <c r="J10" s="183"/>
      <c r="K10" s="66">
        <f t="shared" si="0"/>
        <v>8007751</v>
      </c>
    </row>
    <row r="11" spans="1:106" ht="11.1" customHeight="1">
      <c r="A11" s="190" t="s">
        <v>21</v>
      </c>
      <c r="B11" s="6" t="s">
        <v>11</v>
      </c>
      <c r="C11" s="89">
        <v>1404</v>
      </c>
      <c r="D11" s="89">
        <v>1403</v>
      </c>
      <c r="E11" s="89">
        <v>1402</v>
      </c>
      <c r="F11" s="89">
        <v>1401</v>
      </c>
      <c r="G11" s="99">
        <v>1404</v>
      </c>
      <c r="H11" s="89">
        <v>1403</v>
      </c>
      <c r="I11" s="89">
        <v>1402</v>
      </c>
      <c r="J11" s="89">
        <v>1401</v>
      </c>
      <c r="K11" s="66">
        <f t="shared" si="0"/>
        <v>11220</v>
      </c>
    </row>
    <row r="12" spans="1:106" ht="11.1" customHeight="1">
      <c r="A12" s="190"/>
      <c r="B12" s="6" t="s">
        <v>16</v>
      </c>
      <c r="C12" s="181" t="s">
        <v>137</v>
      </c>
      <c r="D12" s="181" t="s">
        <v>137</v>
      </c>
      <c r="E12" s="181" t="s">
        <v>137</v>
      </c>
      <c r="F12" s="181" t="s">
        <v>137</v>
      </c>
      <c r="G12" s="101">
        <v>87.45</v>
      </c>
      <c r="H12" s="181" t="s">
        <v>137</v>
      </c>
      <c r="I12" s="181" t="s">
        <v>137</v>
      </c>
      <c r="J12" s="181" t="s">
        <v>137</v>
      </c>
      <c r="K12" s="66" t="e">
        <f t="shared" si="0"/>
        <v>#VALUE!</v>
      </c>
    </row>
    <row r="13" spans="1:106" ht="11.1" customHeight="1">
      <c r="A13" s="190"/>
      <c r="B13" s="6" t="s">
        <v>17</v>
      </c>
      <c r="C13" s="182"/>
      <c r="D13" s="182"/>
      <c r="E13" s="182"/>
      <c r="F13" s="182"/>
      <c r="G13" s="108">
        <v>68.150000000000006</v>
      </c>
      <c r="H13" s="182"/>
      <c r="I13" s="182"/>
      <c r="J13" s="182"/>
      <c r="K13" s="66">
        <f t="shared" si="0"/>
        <v>68.150000000000006</v>
      </c>
    </row>
    <row r="14" spans="1:106" ht="11.1" customHeight="1">
      <c r="A14" s="190"/>
      <c r="B14" s="5" t="s">
        <v>18</v>
      </c>
      <c r="C14" s="182"/>
      <c r="D14" s="182"/>
      <c r="E14" s="182"/>
      <c r="F14" s="182"/>
      <c r="G14" s="114">
        <v>29603.4</v>
      </c>
      <c r="H14" s="182"/>
      <c r="I14" s="182"/>
      <c r="J14" s="182"/>
      <c r="K14" s="66">
        <f t="shared" si="0"/>
        <v>29603.4</v>
      </c>
    </row>
    <row r="15" spans="1:106" ht="11.1" customHeight="1">
      <c r="A15" s="190"/>
      <c r="B15" s="6" t="s">
        <v>19</v>
      </c>
      <c r="C15" s="182"/>
      <c r="D15" s="182"/>
      <c r="E15" s="182"/>
      <c r="F15" s="182"/>
      <c r="G15" s="116">
        <v>23070</v>
      </c>
      <c r="H15" s="182"/>
      <c r="I15" s="182"/>
      <c r="J15" s="182"/>
      <c r="K15" s="66">
        <f t="shared" si="0"/>
        <v>23070</v>
      </c>
    </row>
    <row r="16" spans="1:106" ht="11.1" customHeight="1">
      <c r="A16" s="190"/>
      <c r="B16" s="6" t="s">
        <v>20</v>
      </c>
      <c r="C16" s="183"/>
      <c r="D16" s="183"/>
      <c r="E16" s="183"/>
      <c r="F16" s="183"/>
      <c r="G16" s="116">
        <v>2017472</v>
      </c>
      <c r="H16" s="183"/>
      <c r="I16" s="183"/>
      <c r="J16" s="183"/>
      <c r="K16" s="66">
        <f t="shared" si="0"/>
        <v>2017472</v>
      </c>
    </row>
    <row r="17" spans="1:11" ht="11.1" customHeight="1">
      <c r="A17" s="190" t="s">
        <v>22</v>
      </c>
      <c r="B17" s="6" t="s">
        <v>11</v>
      </c>
      <c r="C17" s="89">
        <v>1304</v>
      </c>
      <c r="D17" s="89">
        <v>1303</v>
      </c>
      <c r="E17" s="89">
        <v>1302</v>
      </c>
      <c r="F17" s="89">
        <v>1301</v>
      </c>
      <c r="G17" s="99">
        <v>1304</v>
      </c>
      <c r="H17" s="89">
        <v>1303</v>
      </c>
      <c r="I17" s="89">
        <v>1302</v>
      </c>
      <c r="J17" s="89">
        <v>1301</v>
      </c>
      <c r="K17" s="66">
        <f t="shared" si="0"/>
        <v>10420</v>
      </c>
    </row>
    <row r="18" spans="1:11" ht="11.1" customHeight="1">
      <c r="A18" s="190"/>
      <c r="B18" s="6" t="s">
        <v>16</v>
      </c>
      <c r="C18" s="181" t="s">
        <v>137</v>
      </c>
      <c r="D18" s="181" t="s">
        <v>137</v>
      </c>
      <c r="E18" s="181" t="s">
        <v>137</v>
      </c>
      <c r="F18" s="181" t="s">
        <v>137</v>
      </c>
      <c r="G18" s="101">
        <v>87.45</v>
      </c>
      <c r="H18" s="181" t="s">
        <v>137</v>
      </c>
      <c r="I18" s="181" t="s">
        <v>137</v>
      </c>
      <c r="J18" s="181" t="s">
        <v>137</v>
      </c>
      <c r="K18" s="66" t="e">
        <f t="shared" ref="K18:K37" si="1">J18+I18+H18+G18+F18+E18+D18+C18</f>
        <v>#VALUE!</v>
      </c>
    </row>
    <row r="19" spans="1:11" ht="11.1" customHeight="1">
      <c r="A19" s="190"/>
      <c r="B19" s="6" t="s">
        <v>17</v>
      </c>
      <c r="C19" s="182"/>
      <c r="D19" s="182"/>
      <c r="E19" s="182"/>
      <c r="F19" s="182"/>
      <c r="G19" s="114" t="s">
        <v>43</v>
      </c>
      <c r="H19" s="182"/>
      <c r="I19" s="182"/>
      <c r="J19" s="182"/>
      <c r="K19" s="66">
        <f t="shared" si="1"/>
        <v>68.150000000000006</v>
      </c>
    </row>
    <row r="20" spans="1:11" ht="11.1" customHeight="1">
      <c r="A20" s="190"/>
      <c r="B20" s="5" t="s">
        <v>18</v>
      </c>
      <c r="C20" s="182"/>
      <c r="D20" s="182"/>
      <c r="E20" s="182"/>
      <c r="F20" s="182"/>
      <c r="G20" s="114">
        <v>29590.560000000001</v>
      </c>
      <c r="H20" s="182"/>
      <c r="I20" s="182"/>
      <c r="J20" s="182"/>
      <c r="K20" s="66">
        <f t="shared" si="1"/>
        <v>29590.560000000001</v>
      </c>
    </row>
    <row r="21" spans="1:11" ht="11.1" customHeight="1">
      <c r="A21" s="190"/>
      <c r="B21" s="6" t="s">
        <v>19</v>
      </c>
      <c r="C21" s="182"/>
      <c r="D21" s="182"/>
      <c r="E21" s="182"/>
      <c r="F21" s="182"/>
      <c r="G21" s="116">
        <v>23060</v>
      </c>
      <c r="H21" s="182"/>
      <c r="I21" s="182"/>
      <c r="J21" s="182"/>
      <c r="K21" s="66">
        <f t="shared" si="1"/>
        <v>23060</v>
      </c>
    </row>
    <row r="22" spans="1:11" ht="11.1" customHeight="1">
      <c r="A22" s="190"/>
      <c r="B22" s="6" t="s">
        <v>20</v>
      </c>
      <c r="C22" s="183"/>
      <c r="D22" s="183"/>
      <c r="E22" s="183"/>
      <c r="F22" s="183"/>
      <c r="G22" s="116">
        <v>2016597</v>
      </c>
      <c r="H22" s="183"/>
      <c r="I22" s="183"/>
      <c r="J22" s="183"/>
      <c r="K22" s="66">
        <f t="shared" si="1"/>
        <v>2016597</v>
      </c>
    </row>
    <row r="23" spans="1:11" ht="11.1" customHeight="1">
      <c r="A23" s="190" t="s">
        <v>23</v>
      </c>
      <c r="B23" s="6" t="s">
        <v>11</v>
      </c>
      <c r="C23" s="89">
        <v>1204</v>
      </c>
      <c r="D23" s="89">
        <v>1203</v>
      </c>
      <c r="E23" s="89">
        <v>1202</v>
      </c>
      <c r="F23" s="89">
        <v>1201</v>
      </c>
      <c r="G23" s="89">
        <v>1204</v>
      </c>
      <c r="H23" s="89">
        <v>1203</v>
      </c>
      <c r="I23" s="89">
        <v>1202</v>
      </c>
      <c r="J23" s="89">
        <v>1201</v>
      </c>
      <c r="K23" s="66">
        <f t="shared" si="1"/>
        <v>9620</v>
      </c>
    </row>
    <row r="24" spans="1:1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66" t="e">
        <f t="shared" si="1"/>
        <v>#VALUE!</v>
      </c>
    </row>
    <row r="25" spans="1:11" ht="11.1" customHeight="1">
      <c r="A25" s="190" t="s">
        <v>24</v>
      </c>
      <c r="B25" s="6" t="s">
        <v>11</v>
      </c>
      <c r="C25" s="89">
        <v>1104</v>
      </c>
      <c r="D25" s="89">
        <v>1103</v>
      </c>
      <c r="E25" s="89">
        <v>1102</v>
      </c>
      <c r="F25" s="89">
        <v>1101</v>
      </c>
      <c r="G25" s="99">
        <v>1104</v>
      </c>
      <c r="H25" s="89">
        <v>1103</v>
      </c>
      <c r="I25" s="89">
        <v>1102</v>
      </c>
      <c r="J25" s="89">
        <v>1101</v>
      </c>
      <c r="K25" s="66">
        <f t="shared" si="1"/>
        <v>8820</v>
      </c>
    </row>
    <row r="26" spans="1:11" ht="11.1" customHeight="1">
      <c r="A26" s="190"/>
      <c r="B26" s="6" t="s">
        <v>16</v>
      </c>
      <c r="C26" s="181" t="s">
        <v>137</v>
      </c>
      <c r="D26" s="181" t="s">
        <v>137</v>
      </c>
      <c r="E26" s="181" t="s">
        <v>137</v>
      </c>
      <c r="F26" s="181" t="s">
        <v>137</v>
      </c>
      <c r="G26" s="101">
        <v>87.45</v>
      </c>
      <c r="H26" s="181" t="s">
        <v>137</v>
      </c>
      <c r="I26" s="181" t="s">
        <v>137</v>
      </c>
      <c r="J26" s="181" t="s">
        <v>137</v>
      </c>
      <c r="K26" s="66" t="e">
        <f t="shared" si="1"/>
        <v>#VALUE!</v>
      </c>
    </row>
    <row r="27" spans="1:11" ht="11.1" customHeight="1">
      <c r="A27" s="190"/>
      <c r="B27" s="6" t="s">
        <v>17</v>
      </c>
      <c r="C27" s="182"/>
      <c r="D27" s="182"/>
      <c r="E27" s="182"/>
      <c r="F27" s="182"/>
      <c r="G27" s="114" t="s">
        <v>43</v>
      </c>
      <c r="H27" s="182"/>
      <c r="I27" s="182"/>
      <c r="J27" s="182"/>
      <c r="K27" s="66">
        <f t="shared" si="1"/>
        <v>68.150000000000006</v>
      </c>
    </row>
    <row r="28" spans="1:11" ht="11.1" customHeight="1">
      <c r="A28" s="190"/>
      <c r="B28" s="5" t="s">
        <v>18</v>
      </c>
      <c r="C28" s="182"/>
      <c r="D28" s="182"/>
      <c r="E28" s="182"/>
      <c r="F28" s="182"/>
      <c r="G28" s="114">
        <v>29564.9</v>
      </c>
      <c r="H28" s="182"/>
      <c r="I28" s="182"/>
      <c r="J28" s="182"/>
      <c r="K28" s="66">
        <f t="shared" si="1"/>
        <v>29564.9</v>
      </c>
    </row>
    <row r="29" spans="1:11" ht="11.1" customHeight="1">
      <c r="A29" s="190"/>
      <c r="B29" s="6" t="s">
        <v>19</v>
      </c>
      <c r="C29" s="182"/>
      <c r="D29" s="182"/>
      <c r="E29" s="182"/>
      <c r="F29" s="182"/>
      <c r="G29" s="116">
        <v>23040</v>
      </c>
      <c r="H29" s="182"/>
      <c r="I29" s="182"/>
      <c r="J29" s="182"/>
      <c r="K29" s="66">
        <f t="shared" si="1"/>
        <v>23040</v>
      </c>
    </row>
    <row r="30" spans="1:11" ht="11.1" customHeight="1">
      <c r="A30" s="190"/>
      <c r="B30" s="6" t="s">
        <v>20</v>
      </c>
      <c r="C30" s="183"/>
      <c r="D30" s="183"/>
      <c r="E30" s="183"/>
      <c r="F30" s="183"/>
      <c r="G30" s="116">
        <v>2014848</v>
      </c>
      <c r="H30" s="183"/>
      <c r="I30" s="183"/>
      <c r="J30" s="183"/>
      <c r="K30" s="66">
        <f t="shared" si="1"/>
        <v>2014848</v>
      </c>
    </row>
    <row r="31" spans="1:11" ht="11.1" customHeight="1">
      <c r="A31" s="190" t="s">
        <v>25</v>
      </c>
      <c r="B31" s="6" t="s">
        <v>11</v>
      </c>
      <c r="C31" s="89">
        <v>1004</v>
      </c>
      <c r="D31" s="89">
        <v>1003</v>
      </c>
      <c r="E31" s="89">
        <v>1002</v>
      </c>
      <c r="F31" s="89">
        <v>1001</v>
      </c>
      <c r="G31" s="99">
        <v>1004</v>
      </c>
      <c r="H31" s="89">
        <v>1003</v>
      </c>
      <c r="I31" s="89">
        <v>1002</v>
      </c>
      <c r="J31" s="89">
        <v>1001</v>
      </c>
      <c r="K31" s="66">
        <f t="shared" si="1"/>
        <v>8020</v>
      </c>
    </row>
    <row r="32" spans="1:11" ht="11.1" customHeight="1">
      <c r="A32" s="190"/>
      <c r="B32" s="6" t="s">
        <v>16</v>
      </c>
      <c r="C32" s="181" t="s">
        <v>137</v>
      </c>
      <c r="D32" s="181" t="s">
        <v>137</v>
      </c>
      <c r="E32" s="181" t="s">
        <v>137</v>
      </c>
      <c r="F32" s="181" t="s">
        <v>137</v>
      </c>
      <c r="G32" s="101">
        <v>87.45</v>
      </c>
      <c r="H32" s="181" t="s">
        <v>137</v>
      </c>
      <c r="I32" s="181" t="s">
        <v>137</v>
      </c>
      <c r="J32" s="181" t="s">
        <v>137</v>
      </c>
      <c r="K32" s="66" t="e">
        <f t="shared" si="1"/>
        <v>#VALUE!</v>
      </c>
    </row>
    <row r="33" spans="1:11" ht="11.1" customHeight="1">
      <c r="A33" s="190"/>
      <c r="B33" s="6" t="s">
        <v>17</v>
      </c>
      <c r="C33" s="182"/>
      <c r="D33" s="182"/>
      <c r="E33" s="182"/>
      <c r="F33" s="182"/>
      <c r="G33" s="114" t="s">
        <v>43</v>
      </c>
      <c r="H33" s="182"/>
      <c r="I33" s="182"/>
      <c r="J33" s="182"/>
      <c r="K33" s="66">
        <f t="shared" si="1"/>
        <v>68.150000000000006</v>
      </c>
    </row>
    <row r="34" spans="1:11" ht="11.1" customHeight="1">
      <c r="A34" s="190"/>
      <c r="B34" s="5" t="s">
        <v>18</v>
      </c>
      <c r="C34" s="182"/>
      <c r="D34" s="182"/>
      <c r="E34" s="182"/>
      <c r="F34" s="182"/>
      <c r="G34" s="114">
        <v>29552.07</v>
      </c>
      <c r="H34" s="182"/>
      <c r="I34" s="182"/>
      <c r="J34" s="182"/>
      <c r="K34" s="66">
        <f t="shared" si="1"/>
        <v>29552.07</v>
      </c>
    </row>
    <row r="35" spans="1:11" ht="11.1" customHeight="1">
      <c r="A35" s="190"/>
      <c r="B35" s="6" t="s">
        <v>19</v>
      </c>
      <c r="C35" s="182"/>
      <c r="D35" s="182"/>
      <c r="E35" s="182"/>
      <c r="F35" s="182"/>
      <c r="G35" s="116">
        <v>23030</v>
      </c>
      <c r="H35" s="182"/>
      <c r="I35" s="182"/>
      <c r="J35" s="182"/>
      <c r="K35" s="66">
        <f t="shared" si="1"/>
        <v>23030</v>
      </c>
    </row>
    <row r="36" spans="1:11" ht="11.1" customHeight="1">
      <c r="A36" s="190"/>
      <c r="B36" s="6" t="s">
        <v>20</v>
      </c>
      <c r="C36" s="183"/>
      <c r="D36" s="183"/>
      <c r="E36" s="183"/>
      <c r="F36" s="183"/>
      <c r="G36" s="116">
        <v>2013974</v>
      </c>
      <c r="H36" s="183"/>
      <c r="I36" s="183"/>
      <c r="J36" s="183"/>
      <c r="K36" s="66">
        <f t="shared" si="1"/>
        <v>2013974</v>
      </c>
    </row>
    <row r="37" spans="1:11" ht="11.1" customHeight="1">
      <c r="A37" s="190" t="s">
        <v>26</v>
      </c>
      <c r="B37" s="6" t="s">
        <v>11</v>
      </c>
      <c r="C37" s="99">
        <v>904</v>
      </c>
      <c r="D37" s="89">
        <v>903</v>
      </c>
      <c r="E37" s="89">
        <v>902</v>
      </c>
      <c r="F37" s="99">
        <v>901</v>
      </c>
      <c r="G37" s="99">
        <v>904</v>
      </c>
      <c r="H37" s="89">
        <v>903</v>
      </c>
      <c r="I37" s="89">
        <v>902</v>
      </c>
      <c r="J37" s="89">
        <v>901</v>
      </c>
      <c r="K37" s="66">
        <f t="shared" si="1"/>
        <v>7220</v>
      </c>
    </row>
    <row r="38" spans="1:11" ht="11.1" customHeight="1">
      <c r="A38" s="190"/>
      <c r="B38" s="6" t="s">
        <v>16</v>
      </c>
      <c r="C38" s="101">
        <v>88.28</v>
      </c>
      <c r="D38" s="181" t="s">
        <v>137</v>
      </c>
      <c r="E38" s="181" t="s">
        <v>137</v>
      </c>
      <c r="F38" s="101">
        <v>87.45</v>
      </c>
      <c r="G38" s="101">
        <v>87.45</v>
      </c>
      <c r="H38" s="181" t="s">
        <v>137</v>
      </c>
      <c r="I38" s="181" t="s">
        <v>137</v>
      </c>
      <c r="J38" s="181" t="s">
        <v>137</v>
      </c>
      <c r="K38" s="66" t="e">
        <f t="shared" ref="K38:K55" si="2">J38+I38+H38+G38+F38+E38+D38+C38</f>
        <v>#VALUE!</v>
      </c>
    </row>
    <row r="39" spans="1:11" ht="11.1" customHeight="1">
      <c r="A39" s="190"/>
      <c r="B39" s="6" t="s">
        <v>17</v>
      </c>
      <c r="C39" s="114" t="s">
        <v>42</v>
      </c>
      <c r="D39" s="182"/>
      <c r="E39" s="182"/>
      <c r="F39" s="114" t="s">
        <v>43</v>
      </c>
      <c r="G39" s="114" t="s">
        <v>43</v>
      </c>
      <c r="H39" s="182"/>
      <c r="I39" s="182"/>
      <c r="J39" s="182"/>
      <c r="K39" s="66">
        <f t="shared" si="2"/>
        <v>205.10000000000002</v>
      </c>
    </row>
    <row r="40" spans="1:11" ht="11.1" customHeight="1">
      <c r="A40" s="190"/>
      <c r="B40" s="5" t="s">
        <v>18</v>
      </c>
      <c r="C40" s="114">
        <v>29537.88</v>
      </c>
      <c r="D40" s="182"/>
      <c r="E40" s="182"/>
      <c r="F40" s="114">
        <v>29539.24</v>
      </c>
      <c r="G40" s="114">
        <v>29539.24</v>
      </c>
      <c r="H40" s="182"/>
      <c r="I40" s="182"/>
      <c r="J40" s="182"/>
      <c r="K40" s="66">
        <f t="shared" si="2"/>
        <v>88616.36</v>
      </c>
    </row>
    <row r="41" spans="1:11" ht="11.1" customHeight="1">
      <c r="A41" s="190"/>
      <c r="B41" s="6" t="s">
        <v>19</v>
      </c>
      <c r="C41" s="116">
        <v>23020</v>
      </c>
      <c r="D41" s="182"/>
      <c r="E41" s="182"/>
      <c r="F41" s="116">
        <v>23020</v>
      </c>
      <c r="G41" s="116">
        <v>23020</v>
      </c>
      <c r="H41" s="182"/>
      <c r="I41" s="182"/>
      <c r="J41" s="182"/>
      <c r="K41" s="66">
        <f t="shared" si="2"/>
        <v>69060</v>
      </c>
    </row>
    <row r="42" spans="1:11" ht="11.1" customHeight="1">
      <c r="A42" s="190"/>
      <c r="B42" s="6" t="s">
        <v>20</v>
      </c>
      <c r="C42" s="116">
        <v>2032206</v>
      </c>
      <c r="D42" s="183"/>
      <c r="E42" s="183"/>
      <c r="F42" s="116">
        <v>2013099</v>
      </c>
      <c r="G42" s="116">
        <v>2013099</v>
      </c>
      <c r="H42" s="183"/>
      <c r="I42" s="183"/>
      <c r="J42" s="183"/>
      <c r="K42" s="66">
        <f t="shared" si="2"/>
        <v>6058404</v>
      </c>
    </row>
    <row r="43" spans="1:11" ht="11.1" customHeight="1">
      <c r="A43" s="190" t="s">
        <v>27</v>
      </c>
      <c r="B43" s="6" t="s">
        <v>11</v>
      </c>
      <c r="C43" s="89">
        <v>804</v>
      </c>
      <c r="D43" s="89">
        <v>803</v>
      </c>
      <c r="E43" s="89">
        <v>802</v>
      </c>
      <c r="F43" s="99">
        <v>801</v>
      </c>
      <c r="G43" s="99">
        <v>804</v>
      </c>
      <c r="H43" s="89">
        <v>803</v>
      </c>
      <c r="I43" s="89">
        <v>802</v>
      </c>
      <c r="J43" s="89">
        <v>801</v>
      </c>
      <c r="K43" s="66">
        <f t="shared" si="2"/>
        <v>6420</v>
      </c>
    </row>
    <row r="44" spans="1:11" ht="11.1" customHeight="1">
      <c r="A44" s="190"/>
      <c r="B44" s="6" t="s">
        <v>16</v>
      </c>
      <c r="C44" s="181" t="s">
        <v>137</v>
      </c>
      <c r="D44" s="181" t="s">
        <v>137</v>
      </c>
      <c r="E44" s="181" t="s">
        <v>137</v>
      </c>
      <c r="F44" s="101">
        <v>87.45</v>
      </c>
      <c r="G44" s="101">
        <v>87.45</v>
      </c>
      <c r="H44" s="181" t="s">
        <v>137</v>
      </c>
      <c r="I44" s="181" t="s">
        <v>137</v>
      </c>
      <c r="J44" s="181" t="s">
        <v>137</v>
      </c>
      <c r="K44" s="66" t="e">
        <f t="shared" si="2"/>
        <v>#VALUE!</v>
      </c>
    </row>
    <row r="45" spans="1:11" ht="11.1" customHeight="1">
      <c r="A45" s="190"/>
      <c r="B45" s="6" t="s">
        <v>17</v>
      </c>
      <c r="C45" s="182"/>
      <c r="D45" s="182"/>
      <c r="E45" s="182"/>
      <c r="F45" s="114" t="s">
        <v>43</v>
      </c>
      <c r="G45" s="114" t="s">
        <v>43</v>
      </c>
      <c r="H45" s="182"/>
      <c r="I45" s="182"/>
      <c r="J45" s="182"/>
      <c r="K45" s="66">
        <f t="shared" si="2"/>
        <v>136.30000000000001</v>
      </c>
    </row>
    <row r="46" spans="1:11" ht="11.1" customHeight="1">
      <c r="A46" s="190"/>
      <c r="B46" s="5" t="s">
        <v>18</v>
      </c>
      <c r="C46" s="182"/>
      <c r="D46" s="182"/>
      <c r="E46" s="182"/>
      <c r="F46" s="114">
        <v>29526.41</v>
      </c>
      <c r="G46" s="114">
        <v>29526.41</v>
      </c>
      <c r="H46" s="182"/>
      <c r="I46" s="182"/>
      <c r="J46" s="182"/>
      <c r="K46" s="66">
        <f t="shared" si="2"/>
        <v>59052.82</v>
      </c>
    </row>
    <row r="47" spans="1:11" ht="11.1" customHeight="1">
      <c r="A47" s="190"/>
      <c r="B47" s="6" t="s">
        <v>19</v>
      </c>
      <c r="C47" s="182"/>
      <c r="D47" s="182"/>
      <c r="E47" s="182"/>
      <c r="F47" s="116">
        <v>23010</v>
      </c>
      <c r="G47" s="116">
        <v>23010</v>
      </c>
      <c r="H47" s="182"/>
      <c r="I47" s="182"/>
      <c r="J47" s="182"/>
      <c r="K47" s="66">
        <f t="shared" si="2"/>
        <v>46020</v>
      </c>
    </row>
    <row r="48" spans="1:11" ht="11.1" customHeight="1">
      <c r="A48" s="190"/>
      <c r="B48" s="6" t="s">
        <v>20</v>
      </c>
      <c r="C48" s="183"/>
      <c r="D48" s="183"/>
      <c r="E48" s="183"/>
      <c r="F48" s="116">
        <v>2012225</v>
      </c>
      <c r="G48" s="116">
        <v>2012225</v>
      </c>
      <c r="H48" s="183"/>
      <c r="I48" s="183"/>
      <c r="J48" s="183"/>
      <c r="K48" s="66">
        <f t="shared" si="2"/>
        <v>4024450</v>
      </c>
    </row>
    <row r="49" spans="1:11" ht="11.1" customHeight="1">
      <c r="A49" s="190" t="s">
        <v>28</v>
      </c>
      <c r="B49" s="6" t="s">
        <v>11</v>
      </c>
      <c r="C49" s="89">
        <v>704</v>
      </c>
      <c r="D49" s="89">
        <v>703</v>
      </c>
      <c r="E49" s="89">
        <v>702</v>
      </c>
      <c r="F49" s="99">
        <v>701</v>
      </c>
      <c r="G49" s="99">
        <v>704</v>
      </c>
      <c r="H49" s="89">
        <v>703</v>
      </c>
      <c r="I49" s="89">
        <v>702</v>
      </c>
      <c r="J49" s="89">
        <v>701</v>
      </c>
      <c r="K49" s="66">
        <f t="shared" si="2"/>
        <v>5620</v>
      </c>
    </row>
    <row r="50" spans="1:11" ht="11.1" customHeight="1">
      <c r="A50" s="190"/>
      <c r="B50" s="6" t="s">
        <v>16</v>
      </c>
      <c r="C50" s="181" t="s">
        <v>137</v>
      </c>
      <c r="D50" s="181" t="s">
        <v>137</v>
      </c>
      <c r="E50" s="181" t="s">
        <v>137</v>
      </c>
      <c r="F50" s="101">
        <v>87.45</v>
      </c>
      <c r="G50" s="101">
        <v>87.45</v>
      </c>
      <c r="H50" s="181" t="s">
        <v>137</v>
      </c>
      <c r="I50" s="181" t="s">
        <v>137</v>
      </c>
      <c r="J50" s="181" t="s">
        <v>137</v>
      </c>
      <c r="K50" s="66" t="e">
        <f t="shared" si="2"/>
        <v>#VALUE!</v>
      </c>
    </row>
    <row r="51" spans="1:11" ht="11.1" customHeight="1">
      <c r="A51" s="190"/>
      <c r="B51" s="6" t="s">
        <v>17</v>
      </c>
      <c r="C51" s="182"/>
      <c r="D51" s="182"/>
      <c r="E51" s="182"/>
      <c r="F51" s="114" t="s">
        <v>43</v>
      </c>
      <c r="G51" s="114" t="s">
        <v>43</v>
      </c>
      <c r="H51" s="182"/>
      <c r="I51" s="182"/>
      <c r="J51" s="182"/>
      <c r="K51" s="66">
        <f t="shared" si="2"/>
        <v>136.30000000000001</v>
      </c>
    </row>
    <row r="52" spans="1:11" ht="11.1" customHeight="1">
      <c r="A52" s="190"/>
      <c r="B52" s="5" t="s">
        <v>18</v>
      </c>
      <c r="C52" s="182"/>
      <c r="D52" s="182"/>
      <c r="E52" s="182"/>
      <c r="F52" s="114">
        <v>29513.57</v>
      </c>
      <c r="G52" s="114">
        <v>29513.57</v>
      </c>
      <c r="H52" s="182"/>
      <c r="I52" s="182"/>
      <c r="J52" s="182"/>
      <c r="K52" s="66">
        <f t="shared" si="2"/>
        <v>59027.14</v>
      </c>
    </row>
    <row r="53" spans="1:11" ht="11.1" customHeight="1">
      <c r="A53" s="190"/>
      <c r="B53" s="6" t="s">
        <v>19</v>
      </c>
      <c r="C53" s="182"/>
      <c r="D53" s="182"/>
      <c r="E53" s="182"/>
      <c r="F53" s="116">
        <v>23000</v>
      </c>
      <c r="G53" s="116">
        <v>23000</v>
      </c>
      <c r="H53" s="182"/>
      <c r="I53" s="182"/>
      <c r="J53" s="182"/>
      <c r="K53" s="66">
        <f t="shared" si="2"/>
        <v>46000</v>
      </c>
    </row>
    <row r="54" spans="1:11" ht="11.1" customHeight="1">
      <c r="A54" s="190"/>
      <c r="B54" s="6" t="s">
        <v>20</v>
      </c>
      <c r="C54" s="183"/>
      <c r="D54" s="183"/>
      <c r="E54" s="183"/>
      <c r="F54" s="116">
        <v>2011350</v>
      </c>
      <c r="G54" s="116">
        <v>2011350</v>
      </c>
      <c r="H54" s="183"/>
      <c r="I54" s="183"/>
      <c r="J54" s="183"/>
      <c r="K54" s="66">
        <f t="shared" si="2"/>
        <v>4022700</v>
      </c>
    </row>
    <row r="55" spans="1:11" ht="11.1" customHeight="1">
      <c r="A55" s="190" t="s">
        <v>29</v>
      </c>
      <c r="B55" s="6" t="s">
        <v>11</v>
      </c>
      <c r="C55" s="89">
        <v>604</v>
      </c>
      <c r="D55" s="89">
        <v>603</v>
      </c>
      <c r="E55" s="89">
        <v>602</v>
      </c>
      <c r="F55" s="89">
        <v>601</v>
      </c>
      <c r="G55" s="99">
        <v>604</v>
      </c>
      <c r="H55" s="89">
        <v>603</v>
      </c>
      <c r="I55" s="89">
        <v>602</v>
      </c>
      <c r="J55" s="89">
        <v>601</v>
      </c>
      <c r="K55" s="66">
        <f t="shared" si="2"/>
        <v>4820</v>
      </c>
    </row>
    <row r="56" spans="1:11" ht="11.1" customHeight="1">
      <c r="A56" s="190"/>
      <c r="B56" s="6" t="s">
        <v>16</v>
      </c>
      <c r="C56" s="181" t="s">
        <v>137</v>
      </c>
      <c r="D56" s="181" t="s">
        <v>137</v>
      </c>
      <c r="E56" s="181" t="s">
        <v>137</v>
      </c>
      <c r="F56" s="181" t="s">
        <v>137</v>
      </c>
      <c r="G56" s="101">
        <v>87.45</v>
      </c>
      <c r="H56" s="181" t="s">
        <v>137</v>
      </c>
      <c r="I56" s="181" t="s">
        <v>137</v>
      </c>
      <c r="J56" s="181" t="s">
        <v>137</v>
      </c>
      <c r="K56" s="66" t="e">
        <f t="shared" ref="K56:K79" si="3">J56+I56+H56+G56+F56+E56+D56+C56</f>
        <v>#VALUE!</v>
      </c>
    </row>
    <row r="57" spans="1:11" ht="11.1" customHeight="1">
      <c r="A57" s="190"/>
      <c r="B57" s="6" t="s">
        <v>17</v>
      </c>
      <c r="C57" s="182"/>
      <c r="D57" s="182"/>
      <c r="E57" s="182"/>
      <c r="F57" s="182"/>
      <c r="G57" s="114" t="s">
        <v>43</v>
      </c>
      <c r="H57" s="182"/>
      <c r="I57" s="182"/>
      <c r="J57" s="182"/>
      <c r="K57" s="66">
        <f t="shared" si="3"/>
        <v>68.150000000000006</v>
      </c>
    </row>
    <row r="58" spans="1:11" ht="11.1" customHeight="1">
      <c r="A58" s="190"/>
      <c r="B58" s="5" t="s">
        <v>18</v>
      </c>
      <c r="C58" s="182"/>
      <c r="D58" s="182"/>
      <c r="E58" s="182"/>
      <c r="F58" s="182"/>
      <c r="G58" s="114">
        <v>29500.75</v>
      </c>
      <c r="H58" s="182"/>
      <c r="I58" s="182"/>
      <c r="J58" s="182"/>
      <c r="K58" s="66">
        <f t="shared" si="3"/>
        <v>29500.75</v>
      </c>
    </row>
    <row r="59" spans="1:11" ht="11.1" customHeight="1">
      <c r="A59" s="190"/>
      <c r="B59" s="6" t="s">
        <v>19</v>
      </c>
      <c r="C59" s="182"/>
      <c r="D59" s="182"/>
      <c r="E59" s="182"/>
      <c r="F59" s="182"/>
      <c r="G59" s="116">
        <v>22990</v>
      </c>
      <c r="H59" s="182"/>
      <c r="I59" s="182"/>
      <c r="J59" s="182"/>
      <c r="K59" s="66">
        <f t="shared" si="3"/>
        <v>22990</v>
      </c>
    </row>
    <row r="60" spans="1:11" ht="11.1" customHeight="1">
      <c r="A60" s="190"/>
      <c r="B60" s="6" t="s">
        <v>20</v>
      </c>
      <c r="C60" s="183"/>
      <c r="D60" s="183"/>
      <c r="E60" s="183"/>
      <c r="F60" s="183"/>
      <c r="G60" s="116">
        <v>2010476</v>
      </c>
      <c r="H60" s="183"/>
      <c r="I60" s="183"/>
      <c r="J60" s="183"/>
      <c r="K60" s="66">
        <f t="shared" si="3"/>
        <v>2010476</v>
      </c>
    </row>
    <row r="61" spans="1:11" ht="11.1" customHeight="1">
      <c r="A61" s="190" t="s">
        <v>30</v>
      </c>
      <c r="B61" s="6" t="s">
        <v>11</v>
      </c>
      <c r="C61" s="89">
        <v>504</v>
      </c>
      <c r="D61" s="89">
        <v>503</v>
      </c>
      <c r="E61" s="89">
        <v>502</v>
      </c>
      <c r="F61" s="99">
        <v>501</v>
      </c>
      <c r="G61" s="99">
        <v>504</v>
      </c>
      <c r="H61" s="89">
        <v>503</v>
      </c>
      <c r="I61" s="89">
        <v>502</v>
      </c>
      <c r="J61" s="89">
        <v>501</v>
      </c>
      <c r="K61" s="66">
        <f t="shared" si="3"/>
        <v>4020</v>
      </c>
    </row>
    <row r="62" spans="1:11" ht="11.1" customHeight="1">
      <c r="A62" s="190"/>
      <c r="B62" s="6" t="s">
        <v>16</v>
      </c>
      <c r="C62" s="181" t="s">
        <v>137</v>
      </c>
      <c r="D62" s="181" t="s">
        <v>137</v>
      </c>
      <c r="E62" s="181" t="s">
        <v>137</v>
      </c>
      <c r="F62" s="101">
        <v>87.45</v>
      </c>
      <c r="G62" s="101">
        <v>87.45</v>
      </c>
      <c r="H62" s="181" t="s">
        <v>137</v>
      </c>
      <c r="I62" s="181" t="s">
        <v>137</v>
      </c>
      <c r="J62" s="181" t="s">
        <v>137</v>
      </c>
      <c r="K62" s="66" t="e">
        <f t="shared" si="3"/>
        <v>#VALUE!</v>
      </c>
    </row>
    <row r="63" spans="1:11" ht="11.1" customHeight="1">
      <c r="A63" s="190"/>
      <c r="B63" s="6" t="s">
        <v>17</v>
      </c>
      <c r="C63" s="182"/>
      <c r="D63" s="182"/>
      <c r="E63" s="182"/>
      <c r="F63" s="114" t="s">
        <v>43</v>
      </c>
      <c r="G63" s="114" t="s">
        <v>43</v>
      </c>
      <c r="H63" s="182"/>
      <c r="I63" s="182"/>
      <c r="J63" s="182"/>
      <c r="K63" s="66">
        <f t="shared" si="3"/>
        <v>136.30000000000001</v>
      </c>
    </row>
    <row r="64" spans="1:11" ht="11.1" customHeight="1">
      <c r="A64" s="190"/>
      <c r="B64" s="5" t="s">
        <v>18</v>
      </c>
      <c r="C64" s="182"/>
      <c r="D64" s="182"/>
      <c r="E64" s="182"/>
      <c r="F64" s="114">
        <v>29487.91</v>
      </c>
      <c r="G64" s="114">
        <v>29487.91</v>
      </c>
      <c r="H64" s="182"/>
      <c r="I64" s="182"/>
      <c r="J64" s="182"/>
      <c r="K64" s="66">
        <f t="shared" si="3"/>
        <v>58975.82</v>
      </c>
    </row>
    <row r="65" spans="1:11" ht="11.1" customHeight="1">
      <c r="A65" s="190"/>
      <c r="B65" s="6" t="s">
        <v>19</v>
      </c>
      <c r="C65" s="182"/>
      <c r="D65" s="182"/>
      <c r="E65" s="182"/>
      <c r="F65" s="116">
        <v>22980</v>
      </c>
      <c r="G65" s="116">
        <v>22980</v>
      </c>
      <c r="H65" s="182"/>
      <c r="I65" s="182"/>
      <c r="J65" s="182"/>
      <c r="K65" s="66">
        <f t="shared" si="3"/>
        <v>45960</v>
      </c>
    </row>
    <row r="66" spans="1:11" ht="11.1" customHeight="1">
      <c r="A66" s="190"/>
      <c r="B66" s="6" t="s">
        <v>20</v>
      </c>
      <c r="C66" s="183"/>
      <c r="D66" s="183"/>
      <c r="E66" s="183"/>
      <c r="F66" s="116">
        <v>2009601</v>
      </c>
      <c r="G66" s="116">
        <v>2009601</v>
      </c>
      <c r="H66" s="183"/>
      <c r="I66" s="183"/>
      <c r="J66" s="183"/>
      <c r="K66" s="66">
        <f t="shared" si="3"/>
        <v>4019202</v>
      </c>
    </row>
    <row r="67" spans="1:11" ht="11.1" customHeight="1">
      <c r="A67" s="190" t="s">
        <v>31</v>
      </c>
      <c r="B67" s="6" t="s">
        <v>11</v>
      </c>
      <c r="C67" s="99">
        <v>404</v>
      </c>
      <c r="D67" s="89">
        <v>403</v>
      </c>
      <c r="E67" s="89">
        <v>402</v>
      </c>
      <c r="F67" s="99">
        <v>401</v>
      </c>
      <c r="G67" s="99">
        <v>404</v>
      </c>
      <c r="H67" s="89">
        <v>403</v>
      </c>
      <c r="I67" s="99">
        <v>402</v>
      </c>
      <c r="J67" s="99">
        <v>401</v>
      </c>
      <c r="K67" s="66">
        <f t="shared" si="3"/>
        <v>3220</v>
      </c>
    </row>
    <row r="68" spans="1:11" ht="11.1" customHeight="1">
      <c r="A68" s="190"/>
      <c r="B68" s="6" t="s">
        <v>16</v>
      </c>
      <c r="C68" s="101">
        <v>88.28</v>
      </c>
      <c r="D68" s="181" t="s">
        <v>137</v>
      </c>
      <c r="E68" s="181" t="s">
        <v>137</v>
      </c>
      <c r="F68" s="101">
        <v>87.45</v>
      </c>
      <c r="G68" s="101">
        <v>87.45</v>
      </c>
      <c r="H68" s="181" t="s">
        <v>137</v>
      </c>
      <c r="I68" s="101">
        <v>85.18</v>
      </c>
      <c r="J68" s="101">
        <v>88.28</v>
      </c>
      <c r="K68" s="66" t="e">
        <f t="shared" si="3"/>
        <v>#VALUE!</v>
      </c>
    </row>
    <row r="69" spans="1:11" ht="11.1" customHeight="1">
      <c r="A69" s="190"/>
      <c r="B69" s="6" t="s">
        <v>17</v>
      </c>
      <c r="C69" s="114" t="s">
        <v>42</v>
      </c>
      <c r="D69" s="182"/>
      <c r="E69" s="182"/>
      <c r="F69" s="114" t="s">
        <v>43</v>
      </c>
      <c r="G69" s="114" t="s">
        <v>43</v>
      </c>
      <c r="H69" s="182"/>
      <c r="I69" s="114">
        <v>66.38</v>
      </c>
      <c r="J69" s="114" t="s">
        <v>42</v>
      </c>
      <c r="K69" s="66">
        <f t="shared" si="3"/>
        <v>340.28000000000003</v>
      </c>
    </row>
    <row r="70" spans="1:11" ht="11.1" customHeight="1">
      <c r="A70" s="190"/>
      <c r="B70" s="5" t="s">
        <v>18</v>
      </c>
      <c r="C70" s="114">
        <v>29473.72</v>
      </c>
      <c r="D70" s="182"/>
      <c r="E70" s="182"/>
      <c r="F70" s="114">
        <v>29475.08</v>
      </c>
      <c r="G70" s="114">
        <v>29475.08</v>
      </c>
      <c r="H70" s="182"/>
      <c r="I70" s="114">
        <v>29475.52</v>
      </c>
      <c r="J70" s="114">
        <v>29473.72</v>
      </c>
      <c r="K70" s="66">
        <f t="shared" si="3"/>
        <v>147373.12</v>
      </c>
    </row>
    <row r="71" spans="1:11" ht="11.1" customHeight="1">
      <c r="A71" s="190"/>
      <c r="B71" s="6" t="s">
        <v>19</v>
      </c>
      <c r="C71" s="116">
        <v>22970</v>
      </c>
      <c r="D71" s="182"/>
      <c r="E71" s="182"/>
      <c r="F71" s="116">
        <v>22970</v>
      </c>
      <c r="G71" s="116">
        <v>22970</v>
      </c>
      <c r="H71" s="182"/>
      <c r="I71" s="116">
        <v>22970</v>
      </c>
      <c r="J71" s="116">
        <v>22970</v>
      </c>
      <c r="K71" s="66">
        <f t="shared" si="3"/>
        <v>114850</v>
      </c>
    </row>
    <row r="72" spans="1:11" ht="11.1" customHeight="1">
      <c r="A72" s="190"/>
      <c r="B72" s="6" t="s">
        <v>20</v>
      </c>
      <c r="C72" s="116">
        <v>2027792</v>
      </c>
      <c r="D72" s="183"/>
      <c r="E72" s="183"/>
      <c r="F72" s="116">
        <v>2008727</v>
      </c>
      <c r="G72" s="116">
        <v>2008727</v>
      </c>
      <c r="H72" s="183"/>
      <c r="I72" s="116">
        <v>1956585</v>
      </c>
      <c r="J72" s="116">
        <v>2027792</v>
      </c>
      <c r="K72" s="66">
        <f t="shared" si="3"/>
        <v>10029623</v>
      </c>
    </row>
    <row r="73" spans="1:11" ht="11.1" customHeight="1">
      <c r="A73" s="190" t="s">
        <v>32</v>
      </c>
      <c r="B73" s="6" t="s">
        <v>11</v>
      </c>
      <c r="C73" s="99">
        <v>304</v>
      </c>
      <c r="D73" s="89">
        <v>303</v>
      </c>
      <c r="E73" s="89">
        <v>302</v>
      </c>
      <c r="F73" s="99">
        <v>301</v>
      </c>
      <c r="G73" s="99">
        <v>304</v>
      </c>
      <c r="H73" s="89">
        <v>303</v>
      </c>
      <c r="I73" s="89">
        <v>302</v>
      </c>
      <c r="J73" s="99">
        <v>301</v>
      </c>
      <c r="K73" s="66">
        <f t="shared" si="3"/>
        <v>2420</v>
      </c>
    </row>
    <row r="74" spans="1:11" ht="11.1" customHeight="1">
      <c r="A74" s="190"/>
      <c r="B74" s="6" t="s">
        <v>16</v>
      </c>
      <c r="C74" s="101">
        <v>88.28</v>
      </c>
      <c r="D74" s="181" t="s">
        <v>137</v>
      </c>
      <c r="E74" s="181" t="s">
        <v>137</v>
      </c>
      <c r="F74" s="101">
        <v>87.45</v>
      </c>
      <c r="G74" s="101">
        <v>87.45</v>
      </c>
      <c r="H74" s="181" t="s">
        <v>137</v>
      </c>
      <c r="I74" s="181" t="s">
        <v>137</v>
      </c>
      <c r="J74" s="101">
        <v>88.28</v>
      </c>
      <c r="K74" s="66" t="e">
        <f t="shared" si="3"/>
        <v>#VALUE!</v>
      </c>
    </row>
    <row r="75" spans="1:11" ht="11.1" customHeight="1">
      <c r="A75" s="190"/>
      <c r="B75" s="6" t="s">
        <v>17</v>
      </c>
      <c r="C75" s="114" t="s">
        <v>42</v>
      </c>
      <c r="D75" s="182"/>
      <c r="E75" s="182"/>
      <c r="F75" s="114" t="s">
        <v>43</v>
      </c>
      <c r="G75" s="114" t="s">
        <v>43</v>
      </c>
      <c r="H75" s="182"/>
      <c r="I75" s="182"/>
      <c r="J75" s="114" t="s">
        <v>42</v>
      </c>
      <c r="K75" s="66">
        <f t="shared" si="3"/>
        <v>273.89999999999998</v>
      </c>
    </row>
    <row r="76" spans="1:11" ht="11.1" customHeight="1">
      <c r="A76" s="190"/>
      <c r="B76" s="5" t="s">
        <v>18</v>
      </c>
      <c r="C76" s="114">
        <v>29460.880000000001</v>
      </c>
      <c r="D76" s="182"/>
      <c r="E76" s="182"/>
      <c r="F76" s="114">
        <v>29462.25</v>
      </c>
      <c r="G76" s="114">
        <v>29462.25</v>
      </c>
      <c r="H76" s="182"/>
      <c r="I76" s="182"/>
      <c r="J76" s="114">
        <v>29460.880000000001</v>
      </c>
      <c r="K76" s="66">
        <f t="shared" si="3"/>
        <v>117846.26000000001</v>
      </c>
    </row>
    <row r="77" spans="1:11" ht="11.1" customHeight="1">
      <c r="A77" s="190"/>
      <c r="B77" s="6" t="s">
        <v>19</v>
      </c>
      <c r="C77" s="116">
        <v>22960</v>
      </c>
      <c r="D77" s="182"/>
      <c r="E77" s="182"/>
      <c r="F77" s="116">
        <v>22960</v>
      </c>
      <c r="G77" s="116">
        <v>22960</v>
      </c>
      <c r="H77" s="182"/>
      <c r="I77" s="182"/>
      <c r="J77" s="116">
        <v>22960</v>
      </c>
      <c r="K77" s="66">
        <f t="shared" si="3"/>
        <v>91840</v>
      </c>
    </row>
    <row r="78" spans="1:11" ht="11.1" customHeight="1">
      <c r="A78" s="190"/>
      <c r="B78" s="6" t="s">
        <v>20</v>
      </c>
      <c r="C78" s="116">
        <v>2026909</v>
      </c>
      <c r="D78" s="183"/>
      <c r="E78" s="183"/>
      <c r="F78" s="116">
        <v>2007852</v>
      </c>
      <c r="G78" s="116">
        <v>2007852</v>
      </c>
      <c r="H78" s="183"/>
      <c r="I78" s="183"/>
      <c r="J78" s="116">
        <v>2026909</v>
      </c>
      <c r="K78" s="66">
        <f t="shared" si="3"/>
        <v>8069522</v>
      </c>
    </row>
    <row r="79" spans="1:11" ht="11.1" customHeight="1">
      <c r="A79" s="196" t="s">
        <v>33</v>
      </c>
      <c r="B79" s="5" t="s">
        <v>11</v>
      </c>
      <c r="C79" s="99">
        <v>204</v>
      </c>
      <c r="D79" s="99">
        <v>203</v>
      </c>
      <c r="E79" s="99">
        <v>202</v>
      </c>
      <c r="F79" s="99">
        <v>201</v>
      </c>
      <c r="G79" s="99">
        <v>204</v>
      </c>
      <c r="H79" s="99">
        <v>203</v>
      </c>
      <c r="I79" s="99">
        <v>202</v>
      </c>
      <c r="J79" s="99">
        <v>201</v>
      </c>
      <c r="K79" s="66">
        <f t="shared" si="3"/>
        <v>1620</v>
      </c>
    </row>
    <row r="80" spans="1:11" ht="11.1" customHeight="1">
      <c r="A80" s="197"/>
      <c r="B80" s="5" t="s">
        <v>16</v>
      </c>
      <c r="C80" s="101">
        <v>88.28</v>
      </c>
      <c r="D80" s="101">
        <v>85.18</v>
      </c>
      <c r="E80" s="101">
        <v>85.18</v>
      </c>
      <c r="F80" s="101">
        <v>87.45</v>
      </c>
      <c r="G80" s="101">
        <v>87.45</v>
      </c>
      <c r="H80" s="101">
        <v>85.18</v>
      </c>
      <c r="I80" s="101">
        <v>85.18</v>
      </c>
      <c r="J80" s="101">
        <v>88.28</v>
      </c>
      <c r="K80" s="66">
        <f t="shared" ref="K80:K89" si="4">J80+I80+H80+G80+F80+E80+D80+C80</f>
        <v>692.18000000000006</v>
      </c>
    </row>
    <row r="81" spans="1:12" ht="11.1" customHeight="1">
      <c r="A81" s="197"/>
      <c r="B81" s="5" t="s">
        <v>17</v>
      </c>
      <c r="C81" s="114" t="s">
        <v>42</v>
      </c>
      <c r="D81" s="114">
        <v>66.38</v>
      </c>
      <c r="E81" s="114">
        <v>66.38</v>
      </c>
      <c r="F81" s="114" t="s">
        <v>43</v>
      </c>
      <c r="G81" s="114" t="s">
        <v>43</v>
      </c>
      <c r="H81" s="114">
        <v>66.38</v>
      </c>
      <c r="I81" s="114">
        <v>66.38</v>
      </c>
      <c r="J81" s="114">
        <v>68.8</v>
      </c>
      <c r="K81" s="66">
        <f t="shared" si="4"/>
        <v>539.41999999999996</v>
      </c>
    </row>
    <row r="82" spans="1:12" ht="11.1" customHeight="1">
      <c r="A82" s="197"/>
      <c r="B82" s="5" t="s">
        <v>18</v>
      </c>
      <c r="C82" s="114">
        <v>29448.05</v>
      </c>
      <c r="D82" s="114">
        <v>29449.85</v>
      </c>
      <c r="E82" s="114">
        <v>29449.85</v>
      </c>
      <c r="F82" s="114">
        <v>29449.42</v>
      </c>
      <c r="G82" s="114">
        <v>29449.42</v>
      </c>
      <c r="H82" s="114">
        <v>29449.85</v>
      </c>
      <c r="I82" s="114">
        <v>29449.85</v>
      </c>
      <c r="J82" s="114">
        <v>29448.05</v>
      </c>
      <c r="K82" s="66">
        <f t="shared" si="4"/>
        <v>235594.34</v>
      </c>
    </row>
    <row r="83" spans="1:12" ht="11.1" customHeight="1">
      <c r="A83" s="197"/>
      <c r="B83" s="6" t="s">
        <v>19</v>
      </c>
      <c r="C83" s="116">
        <v>22950</v>
      </c>
      <c r="D83" s="116">
        <v>22950</v>
      </c>
      <c r="E83" s="116">
        <v>22950</v>
      </c>
      <c r="F83" s="116">
        <v>22950</v>
      </c>
      <c r="G83" s="116">
        <v>22950</v>
      </c>
      <c r="H83" s="116">
        <v>22950</v>
      </c>
      <c r="I83" s="116">
        <v>22950</v>
      </c>
      <c r="J83" s="116">
        <v>22950</v>
      </c>
      <c r="K83" s="66">
        <f t="shared" si="4"/>
        <v>183600</v>
      </c>
    </row>
    <row r="84" spans="1:12" ht="11.1" customHeight="1">
      <c r="A84" s="197"/>
      <c r="B84" s="5" t="s">
        <v>20</v>
      </c>
      <c r="C84" s="116">
        <v>2026026</v>
      </c>
      <c r="D84" s="116">
        <v>1954881</v>
      </c>
      <c r="E84" s="116">
        <v>1954881</v>
      </c>
      <c r="F84" s="116">
        <v>2006978</v>
      </c>
      <c r="G84" s="116">
        <v>2006978</v>
      </c>
      <c r="H84" s="116">
        <v>1954881</v>
      </c>
      <c r="I84" s="116">
        <v>1954881</v>
      </c>
      <c r="J84" s="116">
        <v>2026026</v>
      </c>
      <c r="K84" s="66">
        <f t="shared" si="4"/>
        <v>15885532</v>
      </c>
    </row>
    <row r="85" spans="1:12" ht="11.1" customHeight="1">
      <c r="A85" s="190" t="s">
        <v>35</v>
      </c>
      <c r="B85" s="5" t="s">
        <v>11</v>
      </c>
      <c r="C85" s="99">
        <v>104</v>
      </c>
      <c r="D85" s="99">
        <v>103</v>
      </c>
      <c r="E85" s="89">
        <v>102</v>
      </c>
      <c r="F85" s="99">
        <v>101</v>
      </c>
      <c r="G85" s="99">
        <v>104</v>
      </c>
      <c r="H85" s="89">
        <v>103</v>
      </c>
      <c r="I85" s="99">
        <v>102</v>
      </c>
      <c r="J85" s="99">
        <v>101</v>
      </c>
      <c r="K85" s="66">
        <f t="shared" si="4"/>
        <v>820</v>
      </c>
    </row>
    <row r="86" spans="1:12" ht="11.1" customHeight="1">
      <c r="A86" s="190"/>
      <c r="B86" s="5" t="s">
        <v>12</v>
      </c>
      <c r="C86" s="99" t="s">
        <v>13</v>
      </c>
      <c r="D86" s="99" t="s">
        <v>14</v>
      </c>
      <c r="E86" s="89" t="s">
        <v>36</v>
      </c>
      <c r="F86" s="99" t="s">
        <v>13</v>
      </c>
      <c r="G86" s="99" t="s">
        <v>13</v>
      </c>
      <c r="H86" s="89" t="s">
        <v>36</v>
      </c>
      <c r="I86" s="99" t="s">
        <v>14</v>
      </c>
      <c r="J86" s="99" t="s">
        <v>13</v>
      </c>
      <c r="K86" s="66" t="e">
        <f t="shared" si="4"/>
        <v>#VALUE!</v>
      </c>
    </row>
    <row r="87" spans="1:12" ht="11.1" customHeight="1">
      <c r="A87" s="190"/>
      <c r="B87" s="5" t="s">
        <v>15</v>
      </c>
      <c r="C87" s="113" t="s">
        <v>0</v>
      </c>
      <c r="D87" s="113" t="s">
        <v>0</v>
      </c>
      <c r="E87" s="89" t="s">
        <v>5</v>
      </c>
      <c r="F87" s="113" t="s">
        <v>0</v>
      </c>
      <c r="G87" s="113" t="s">
        <v>0</v>
      </c>
      <c r="H87" s="93" t="s">
        <v>5</v>
      </c>
      <c r="I87" s="113" t="s">
        <v>0</v>
      </c>
      <c r="J87" s="113" t="s">
        <v>0</v>
      </c>
      <c r="K87" s="66" t="e">
        <f t="shared" si="4"/>
        <v>#VALUE!</v>
      </c>
    </row>
    <row r="88" spans="1:12" ht="11.1" customHeight="1">
      <c r="A88" s="190"/>
      <c r="B88" s="5" t="s">
        <v>16</v>
      </c>
      <c r="C88" s="101">
        <v>88.28</v>
      </c>
      <c r="D88" s="101">
        <v>84.98</v>
      </c>
      <c r="E88" s="181" t="s">
        <v>137</v>
      </c>
      <c r="F88" s="101">
        <v>87.45</v>
      </c>
      <c r="G88" s="101">
        <v>87.45</v>
      </c>
      <c r="H88" s="181" t="s">
        <v>137</v>
      </c>
      <c r="I88" s="101">
        <v>84.98</v>
      </c>
      <c r="J88" s="101">
        <v>88.28</v>
      </c>
      <c r="K88" s="66" t="e">
        <f t="shared" si="4"/>
        <v>#VALUE!</v>
      </c>
    </row>
    <row r="89" spans="1:12" ht="11.1" customHeight="1">
      <c r="A89" s="190"/>
      <c r="B89" s="5" t="s">
        <v>17</v>
      </c>
      <c r="C89" s="114" t="s">
        <v>42</v>
      </c>
      <c r="D89" s="114">
        <v>66.23</v>
      </c>
      <c r="E89" s="182"/>
      <c r="F89" s="114" t="s">
        <v>43</v>
      </c>
      <c r="G89" s="114" t="s">
        <v>43</v>
      </c>
      <c r="H89" s="182"/>
      <c r="I89" s="114">
        <v>66.23</v>
      </c>
      <c r="J89" s="114" t="s">
        <v>42</v>
      </c>
      <c r="K89" s="66">
        <f t="shared" si="4"/>
        <v>406.36000000000007</v>
      </c>
    </row>
    <row r="90" spans="1:12" ht="11.1" customHeight="1">
      <c r="A90" s="190"/>
      <c r="B90" s="5" t="s">
        <v>18</v>
      </c>
      <c r="C90" s="121">
        <v>29341.55</v>
      </c>
      <c r="D90" s="121">
        <v>29340.75</v>
      </c>
      <c r="E90" s="182"/>
      <c r="F90" s="121">
        <v>29342.91</v>
      </c>
      <c r="G90" s="121">
        <v>29342.91</v>
      </c>
      <c r="H90" s="182"/>
      <c r="I90" s="121">
        <v>29340.75</v>
      </c>
      <c r="J90" s="121">
        <v>29341.55</v>
      </c>
      <c r="K90" s="66">
        <f t="shared" ref="K90:K92" si="5">J90+I90+H90+G90+F90+E90+D90+C90</f>
        <v>176050.41999999998</v>
      </c>
    </row>
    <row r="91" spans="1:12" ht="11.1" customHeight="1">
      <c r="A91" s="190"/>
      <c r="B91" s="6" t="s">
        <v>19</v>
      </c>
      <c r="C91" s="116">
        <v>22867</v>
      </c>
      <c r="D91" s="116">
        <v>22867</v>
      </c>
      <c r="E91" s="182"/>
      <c r="F91" s="116">
        <v>22867</v>
      </c>
      <c r="G91" s="116">
        <v>22867</v>
      </c>
      <c r="H91" s="182"/>
      <c r="I91" s="116">
        <v>22867</v>
      </c>
      <c r="J91" s="116">
        <v>22867</v>
      </c>
      <c r="K91" s="66">
        <f t="shared" si="5"/>
        <v>137202</v>
      </c>
    </row>
    <row r="92" spans="1:12" ht="11.1" customHeight="1">
      <c r="A92" s="190"/>
      <c r="B92" s="5" t="s">
        <v>20</v>
      </c>
      <c r="C92" s="116">
        <v>2018699</v>
      </c>
      <c r="D92" s="116">
        <v>1943238</v>
      </c>
      <c r="E92" s="183"/>
      <c r="F92" s="116">
        <v>1999719</v>
      </c>
      <c r="G92" s="116">
        <v>1999719</v>
      </c>
      <c r="H92" s="183"/>
      <c r="I92" s="116">
        <v>1943238</v>
      </c>
      <c r="J92" s="116">
        <v>2018699</v>
      </c>
      <c r="K92" s="66">
        <f t="shared" si="5"/>
        <v>11923312</v>
      </c>
    </row>
    <row r="93" spans="1:12" s="2" customFormat="1" ht="17.100000000000001" customHeight="1"/>
    <row r="94" spans="1:12" s="2" customFormat="1" ht="17.100000000000001" customHeight="1">
      <c r="C94" s="120"/>
      <c r="D94" s="137" t="s">
        <v>114</v>
      </c>
      <c r="E94" s="119"/>
      <c r="F94" s="137" t="s">
        <v>135</v>
      </c>
      <c r="G94" s="176"/>
      <c r="H94" s="136"/>
    </row>
    <row r="95" spans="1:12" hidden="1">
      <c r="K95" s="58" t="s">
        <v>17</v>
      </c>
      <c r="L95" s="66" t="e">
        <f>K89+K81+K75+K69+K63+K57+K51+K45+K39+K33+K27+#REF!+K19+K13+K7</f>
        <v>#REF!</v>
      </c>
    </row>
    <row r="96" spans="1:12" hidden="1">
      <c r="K96" s="58" t="s">
        <v>37</v>
      </c>
      <c r="L96" s="66" t="e">
        <f>K92+K84+K78+K72+K66+K60+K54+K48+K42+K36+K30+#REF!+K22+K16+K10</f>
        <v>#REF!</v>
      </c>
    </row>
    <row r="97" spans="11:12" hidden="1">
      <c r="K97" s="58" t="s">
        <v>38</v>
      </c>
      <c r="L97" s="67" t="e">
        <f>L96/L94</f>
        <v>#REF!</v>
      </c>
    </row>
    <row r="98" spans="11:12" hidden="1">
      <c r="K98" s="58" t="s">
        <v>39</v>
      </c>
      <c r="L98" s="66" t="e">
        <f>#REF!+#REF!+#REF!+#REF!+#REF!+#REF!+#REF!+#REF!+#REF!+#REF!+#REF!+#REF!+#REF!+#REF!+#REF!</f>
        <v>#REF!</v>
      </c>
    </row>
  </sheetData>
  <mergeCells count="89">
    <mergeCell ref="A73:A78"/>
    <mergeCell ref="A79:A84"/>
    <mergeCell ref="A85:A92"/>
    <mergeCell ref="A43:A48"/>
    <mergeCell ref="A49:A54"/>
    <mergeCell ref="A55:A60"/>
    <mergeCell ref="A61:A66"/>
    <mergeCell ref="A67:A72"/>
    <mergeCell ref="A17:A22"/>
    <mergeCell ref="A23:A24"/>
    <mergeCell ref="A25:A30"/>
    <mergeCell ref="A31:A36"/>
    <mergeCell ref="A37:A42"/>
    <mergeCell ref="A1:J1"/>
    <mergeCell ref="C2:F2"/>
    <mergeCell ref="G2:J2"/>
    <mergeCell ref="A3:A10"/>
    <mergeCell ref="A11:A16"/>
    <mergeCell ref="D6:D10"/>
    <mergeCell ref="E6:E10"/>
    <mergeCell ref="I6:I10"/>
    <mergeCell ref="J6:J10"/>
    <mergeCell ref="C12:C16"/>
    <mergeCell ref="D12:D16"/>
    <mergeCell ref="E12:E16"/>
    <mergeCell ref="F12:F16"/>
    <mergeCell ref="H12:H16"/>
    <mergeCell ref="I12:I16"/>
    <mergeCell ref="J12:J16"/>
    <mergeCell ref="I18:I22"/>
    <mergeCell ref="J18:J22"/>
    <mergeCell ref="C18:C22"/>
    <mergeCell ref="D18:D22"/>
    <mergeCell ref="E18:E22"/>
    <mergeCell ref="F18:F22"/>
    <mergeCell ref="H18:H22"/>
    <mergeCell ref="I26:I30"/>
    <mergeCell ref="J26:J30"/>
    <mergeCell ref="C26:C30"/>
    <mergeCell ref="D26:D30"/>
    <mergeCell ref="E26:E30"/>
    <mergeCell ref="F26:F30"/>
    <mergeCell ref="H26:H30"/>
    <mergeCell ref="C32:C36"/>
    <mergeCell ref="D32:D36"/>
    <mergeCell ref="E32:E36"/>
    <mergeCell ref="F32:F36"/>
    <mergeCell ref="H32:H36"/>
    <mergeCell ref="I32:I36"/>
    <mergeCell ref="J32:J36"/>
    <mergeCell ref="D38:D42"/>
    <mergeCell ref="E38:E42"/>
    <mergeCell ref="H38:H42"/>
    <mergeCell ref="I38:I42"/>
    <mergeCell ref="J38:J42"/>
    <mergeCell ref="J44:J48"/>
    <mergeCell ref="C50:C54"/>
    <mergeCell ref="D50:D54"/>
    <mergeCell ref="E50:E54"/>
    <mergeCell ref="H50:H54"/>
    <mergeCell ref="I50:I54"/>
    <mergeCell ref="J50:J54"/>
    <mergeCell ref="C44:C48"/>
    <mergeCell ref="D44:D48"/>
    <mergeCell ref="E44:E48"/>
    <mergeCell ref="H44:H48"/>
    <mergeCell ref="I44:I48"/>
    <mergeCell ref="I56:I60"/>
    <mergeCell ref="J56:J60"/>
    <mergeCell ref="C62:C66"/>
    <mergeCell ref="D62:D66"/>
    <mergeCell ref="E62:E66"/>
    <mergeCell ref="H62:H66"/>
    <mergeCell ref="I62:I66"/>
    <mergeCell ref="J62:J66"/>
    <mergeCell ref="C56:C60"/>
    <mergeCell ref="D56:D60"/>
    <mergeCell ref="E56:E60"/>
    <mergeCell ref="F56:F60"/>
    <mergeCell ref="H56:H60"/>
    <mergeCell ref="I74:I78"/>
    <mergeCell ref="E88:E92"/>
    <mergeCell ref="H88:H92"/>
    <mergeCell ref="D68:D72"/>
    <mergeCell ref="E68:E72"/>
    <mergeCell ref="D74:D78"/>
    <mergeCell ref="E74:E78"/>
    <mergeCell ref="H68:H72"/>
    <mergeCell ref="H74:H78"/>
  </mergeCells>
  <phoneticPr fontId="22" type="noConversion"/>
  <pageMargins left="0.39305555555555599" right="0.39305555555555599" top="0" bottom="0" header="0.31388888888888899" footer="0.31388888888888899"/>
  <pageSetup paperSize="9" fitToHeight="2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B78"/>
  <sheetViews>
    <sheetView workbookViewId="0">
      <selection activeCell="N32" sqref="N32"/>
    </sheetView>
  </sheetViews>
  <sheetFormatPr defaultColWidth="14" defaultRowHeight="16.5"/>
  <cols>
    <col min="1" max="10" width="9.625" style="51" customWidth="1"/>
    <col min="11" max="11" width="14" style="60" hidden="1" customWidth="1"/>
    <col min="12" max="12" width="15" style="60" customWidth="1"/>
    <col min="13" max="14" width="14" style="60"/>
    <col min="15" max="256" width="14" style="51"/>
    <col min="257" max="257" width="8.25" style="51" customWidth="1"/>
    <col min="258" max="258" width="14" style="51"/>
    <col min="259" max="259" width="14" style="51" customWidth="1"/>
    <col min="260" max="260" width="14.625" style="51" customWidth="1"/>
    <col min="261" max="267" width="14" style="51" customWidth="1"/>
    <col min="268" max="268" width="15" style="51" customWidth="1"/>
    <col min="269" max="512" width="14" style="51"/>
    <col min="513" max="513" width="8.25" style="51" customWidth="1"/>
    <col min="514" max="514" width="14" style="51"/>
    <col min="515" max="515" width="14" style="51" customWidth="1"/>
    <col min="516" max="516" width="14.625" style="51" customWidth="1"/>
    <col min="517" max="523" width="14" style="51" customWidth="1"/>
    <col min="524" max="524" width="15" style="51" customWidth="1"/>
    <col min="525" max="768" width="14" style="51"/>
    <col min="769" max="769" width="8.25" style="51" customWidth="1"/>
    <col min="770" max="770" width="14" style="51"/>
    <col min="771" max="771" width="14" style="51" customWidth="1"/>
    <col min="772" max="772" width="14.625" style="51" customWidth="1"/>
    <col min="773" max="779" width="14" style="51" customWidth="1"/>
    <col min="780" max="780" width="15" style="51" customWidth="1"/>
    <col min="781" max="1024" width="14" style="51"/>
    <col min="1025" max="1025" width="8.25" style="51" customWidth="1"/>
    <col min="1026" max="1026" width="14" style="51"/>
    <col min="1027" max="1027" width="14" style="51" customWidth="1"/>
    <col min="1028" max="1028" width="14.625" style="51" customWidth="1"/>
    <col min="1029" max="1035" width="14" style="51" customWidth="1"/>
    <col min="1036" max="1036" width="15" style="51" customWidth="1"/>
    <col min="1037" max="1280" width="14" style="51"/>
    <col min="1281" max="1281" width="8.25" style="51" customWidth="1"/>
    <col min="1282" max="1282" width="14" style="51"/>
    <col min="1283" max="1283" width="14" style="51" customWidth="1"/>
    <col min="1284" max="1284" width="14.625" style="51" customWidth="1"/>
    <col min="1285" max="1291" width="14" style="51" customWidth="1"/>
    <col min="1292" max="1292" width="15" style="51" customWidth="1"/>
    <col min="1293" max="1536" width="14" style="51"/>
    <col min="1537" max="1537" width="8.25" style="51" customWidth="1"/>
    <col min="1538" max="1538" width="14" style="51"/>
    <col min="1539" max="1539" width="14" style="51" customWidth="1"/>
    <col min="1540" max="1540" width="14.625" style="51" customWidth="1"/>
    <col min="1541" max="1547" width="14" style="51" customWidth="1"/>
    <col min="1548" max="1548" width="15" style="51" customWidth="1"/>
    <col min="1549" max="1792" width="14" style="51"/>
    <col min="1793" max="1793" width="8.25" style="51" customWidth="1"/>
    <col min="1794" max="1794" width="14" style="51"/>
    <col min="1795" max="1795" width="14" style="51" customWidth="1"/>
    <col min="1796" max="1796" width="14.625" style="51" customWidth="1"/>
    <col min="1797" max="1803" width="14" style="51" customWidth="1"/>
    <col min="1804" max="1804" width="15" style="51" customWidth="1"/>
    <col min="1805" max="2048" width="14" style="51"/>
    <col min="2049" max="2049" width="8.25" style="51" customWidth="1"/>
    <col min="2050" max="2050" width="14" style="51"/>
    <col min="2051" max="2051" width="14" style="51" customWidth="1"/>
    <col min="2052" max="2052" width="14.625" style="51" customWidth="1"/>
    <col min="2053" max="2059" width="14" style="51" customWidth="1"/>
    <col min="2060" max="2060" width="15" style="51" customWidth="1"/>
    <col min="2061" max="2304" width="14" style="51"/>
    <col min="2305" max="2305" width="8.25" style="51" customWidth="1"/>
    <col min="2306" max="2306" width="14" style="51"/>
    <col min="2307" max="2307" width="14" style="51" customWidth="1"/>
    <col min="2308" max="2308" width="14.625" style="51" customWidth="1"/>
    <col min="2309" max="2315" width="14" style="51" customWidth="1"/>
    <col min="2316" max="2316" width="15" style="51" customWidth="1"/>
    <col min="2317" max="2560" width="14" style="51"/>
    <col min="2561" max="2561" width="8.25" style="51" customWidth="1"/>
    <col min="2562" max="2562" width="14" style="51"/>
    <col min="2563" max="2563" width="14" style="51" customWidth="1"/>
    <col min="2564" max="2564" width="14.625" style="51" customWidth="1"/>
    <col min="2565" max="2571" width="14" style="51" customWidth="1"/>
    <col min="2572" max="2572" width="15" style="51" customWidth="1"/>
    <col min="2573" max="2816" width="14" style="51"/>
    <col min="2817" max="2817" width="8.25" style="51" customWidth="1"/>
    <col min="2818" max="2818" width="14" style="51"/>
    <col min="2819" max="2819" width="14" style="51" customWidth="1"/>
    <col min="2820" max="2820" width="14.625" style="51" customWidth="1"/>
    <col min="2821" max="2827" width="14" style="51" customWidth="1"/>
    <col min="2828" max="2828" width="15" style="51" customWidth="1"/>
    <col min="2829" max="3072" width="14" style="51"/>
    <col min="3073" max="3073" width="8.25" style="51" customWidth="1"/>
    <col min="3074" max="3074" width="14" style="51"/>
    <col min="3075" max="3075" width="14" style="51" customWidth="1"/>
    <col min="3076" max="3076" width="14.625" style="51" customWidth="1"/>
    <col min="3077" max="3083" width="14" style="51" customWidth="1"/>
    <col min="3084" max="3084" width="15" style="51" customWidth="1"/>
    <col min="3085" max="3328" width="14" style="51"/>
    <col min="3329" max="3329" width="8.25" style="51" customWidth="1"/>
    <col min="3330" max="3330" width="14" style="51"/>
    <col min="3331" max="3331" width="14" style="51" customWidth="1"/>
    <col min="3332" max="3332" width="14.625" style="51" customWidth="1"/>
    <col min="3333" max="3339" width="14" style="51" customWidth="1"/>
    <col min="3340" max="3340" width="15" style="51" customWidth="1"/>
    <col min="3341" max="3584" width="14" style="51"/>
    <col min="3585" max="3585" width="8.25" style="51" customWidth="1"/>
    <col min="3586" max="3586" width="14" style="51"/>
    <col min="3587" max="3587" width="14" style="51" customWidth="1"/>
    <col min="3588" max="3588" width="14.625" style="51" customWidth="1"/>
    <col min="3589" max="3595" width="14" style="51" customWidth="1"/>
    <col min="3596" max="3596" width="15" style="51" customWidth="1"/>
    <col min="3597" max="3840" width="14" style="51"/>
    <col min="3841" max="3841" width="8.25" style="51" customWidth="1"/>
    <col min="3842" max="3842" width="14" style="51"/>
    <col min="3843" max="3843" width="14" style="51" customWidth="1"/>
    <col min="3844" max="3844" width="14.625" style="51" customWidth="1"/>
    <col min="3845" max="3851" width="14" style="51" customWidth="1"/>
    <col min="3852" max="3852" width="15" style="51" customWidth="1"/>
    <col min="3853" max="4096" width="14" style="51"/>
    <col min="4097" max="4097" width="8.25" style="51" customWidth="1"/>
    <col min="4098" max="4098" width="14" style="51"/>
    <col min="4099" max="4099" width="14" style="51" customWidth="1"/>
    <col min="4100" max="4100" width="14.625" style="51" customWidth="1"/>
    <col min="4101" max="4107" width="14" style="51" customWidth="1"/>
    <col min="4108" max="4108" width="15" style="51" customWidth="1"/>
    <col min="4109" max="4352" width="14" style="51"/>
    <col min="4353" max="4353" width="8.25" style="51" customWidth="1"/>
    <col min="4354" max="4354" width="14" style="51"/>
    <col min="4355" max="4355" width="14" style="51" customWidth="1"/>
    <col min="4356" max="4356" width="14.625" style="51" customWidth="1"/>
    <col min="4357" max="4363" width="14" style="51" customWidth="1"/>
    <col min="4364" max="4364" width="15" style="51" customWidth="1"/>
    <col min="4365" max="4608" width="14" style="51"/>
    <col min="4609" max="4609" width="8.25" style="51" customWidth="1"/>
    <col min="4610" max="4610" width="14" style="51"/>
    <col min="4611" max="4611" width="14" style="51" customWidth="1"/>
    <col min="4612" max="4612" width="14.625" style="51" customWidth="1"/>
    <col min="4613" max="4619" width="14" style="51" customWidth="1"/>
    <col min="4620" max="4620" width="15" style="51" customWidth="1"/>
    <col min="4621" max="4864" width="14" style="51"/>
    <col min="4865" max="4865" width="8.25" style="51" customWidth="1"/>
    <col min="4866" max="4866" width="14" style="51"/>
    <col min="4867" max="4867" width="14" style="51" customWidth="1"/>
    <col min="4868" max="4868" width="14.625" style="51" customWidth="1"/>
    <col min="4869" max="4875" width="14" style="51" customWidth="1"/>
    <col min="4876" max="4876" width="15" style="51" customWidth="1"/>
    <col min="4877" max="5120" width="14" style="51"/>
    <col min="5121" max="5121" width="8.25" style="51" customWidth="1"/>
    <col min="5122" max="5122" width="14" style="51"/>
    <col min="5123" max="5123" width="14" style="51" customWidth="1"/>
    <col min="5124" max="5124" width="14.625" style="51" customWidth="1"/>
    <col min="5125" max="5131" width="14" style="51" customWidth="1"/>
    <col min="5132" max="5132" width="15" style="51" customWidth="1"/>
    <col min="5133" max="5376" width="14" style="51"/>
    <col min="5377" max="5377" width="8.25" style="51" customWidth="1"/>
    <col min="5378" max="5378" width="14" style="51"/>
    <col min="5379" max="5379" width="14" style="51" customWidth="1"/>
    <col min="5380" max="5380" width="14.625" style="51" customWidth="1"/>
    <col min="5381" max="5387" width="14" style="51" customWidth="1"/>
    <col min="5388" max="5388" width="15" style="51" customWidth="1"/>
    <col min="5389" max="5632" width="14" style="51"/>
    <col min="5633" max="5633" width="8.25" style="51" customWidth="1"/>
    <col min="5634" max="5634" width="14" style="51"/>
    <col min="5635" max="5635" width="14" style="51" customWidth="1"/>
    <col min="5636" max="5636" width="14.625" style="51" customWidth="1"/>
    <col min="5637" max="5643" width="14" style="51" customWidth="1"/>
    <col min="5644" max="5644" width="15" style="51" customWidth="1"/>
    <col min="5645" max="5888" width="14" style="51"/>
    <col min="5889" max="5889" width="8.25" style="51" customWidth="1"/>
    <col min="5890" max="5890" width="14" style="51"/>
    <col min="5891" max="5891" width="14" style="51" customWidth="1"/>
    <col min="5892" max="5892" width="14.625" style="51" customWidth="1"/>
    <col min="5893" max="5899" width="14" style="51" customWidth="1"/>
    <col min="5900" max="5900" width="15" style="51" customWidth="1"/>
    <col min="5901" max="6144" width="14" style="51"/>
    <col min="6145" max="6145" width="8.25" style="51" customWidth="1"/>
    <col min="6146" max="6146" width="14" style="51"/>
    <col min="6147" max="6147" width="14" style="51" customWidth="1"/>
    <col min="6148" max="6148" width="14.625" style="51" customWidth="1"/>
    <col min="6149" max="6155" width="14" style="51" customWidth="1"/>
    <col min="6156" max="6156" width="15" style="51" customWidth="1"/>
    <col min="6157" max="6400" width="14" style="51"/>
    <col min="6401" max="6401" width="8.25" style="51" customWidth="1"/>
    <col min="6402" max="6402" width="14" style="51"/>
    <col min="6403" max="6403" width="14" style="51" customWidth="1"/>
    <col min="6404" max="6404" width="14.625" style="51" customWidth="1"/>
    <col min="6405" max="6411" width="14" style="51" customWidth="1"/>
    <col min="6412" max="6412" width="15" style="51" customWidth="1"/>
    <col min="6413" max="6656" width="14" style="51"/>
    <col min="6657" max="6657" width="8.25" style="51" customWidth="1"/>
    <col min="6658" max="6658" width="14" style="51"/>
    <col min="6659" max="6659" width="14" style="51" customWidth="1"/>
    <col min="6660" max="6660" width="14.625" style="51" customWidth="1"/>
    <col min="6661" max="6667" width="14" style="51" customWidth="1"/>
    <col min="6668" max="6668" width="15" style="51" customWidth="1"/>
    <col min="6669" max="6912" width="14" style="51"/>
    <col min="6913" max="6913" width="8.25" style="51" customWidth="1"/>
    <col min="6914" max="6914" width="14" style="51"/>
    <col min="6915" max="6915" width="14" style="51" customWidth="1"/>
    <col min="6916" max="6916" width="14.625" style="51" customWidth="1"/>
    <col min="6917" max="6923" width="14" style="51" customWidth="1"/>
    <col min="6924" max="6924" width="15" style="51" customWidth="1"/>
    <col min="6925" max="7168" width="14" style="51"/>
    <col min="7169" max="7169" width="8.25" style="51" customWidth="1"/>
    <col min="7170" max="7170" width="14" style="51"/>
    <col min="7171" max="7171" width="14" style="51" customWidth="1"/>
    <col min="7172" max="7172" width="14.625" style="51" customWidth="1"/>
    <col min="7173" max="7179" width="14" style="51" customWidth="1"/>
    <col min="7180" max="7180" width="15" style="51" customWidth="1"/>
    <col min="7181" max="7424" width="14" style="51"/>
    <col min="7425" max="7425" width="8.25" style="51" customWidth="1"/>
    <col min="7426" max="7426" width="14" style="51"/>
    <col min="7427" max="7427" width="14" style="51" customWidth="1"/>
    <col min="7428" max="7428" width="14.625" style="51" customWidth="1"/>
    <col min="7429" max="7435" width="14" style="51" customWidth="1"/>
    <col min="7436" max="7436" width="15" style="51" customWidth="1"/>
    <col min="7437" max="7680" width="14" style="51"/>
    <col min="7681" max="7681" width="8.25" style="51" customWidth="1"/>
    <col min="7682" max="7682" width="14" style="51"/>
    <col min="7683" max="7683" width="14" style="51" customWidth="1"/>
    <col min="7684" max="7684" width="14.625" style="51" customWidth="1"/>
    <col min="7685" max="7691" width="14" style="51" customWidth="1"/>
    <col min="7692" max="7692" width="15" style="51" customWidth="1"/>
    <col min="7693" max="7936" width="14" style="51"/>
    <col min="7937" max="7937" width="8.25" style="51" customWidth="1"/>
    <col min="7938" max="7938" width="14" style="51"/>
    <col min="7939" max="7939" width="14" style="51" customWidth="1"/>
    <col min="7940" max="7940" width="14.625" style="51" customWidth="1"/>
    <col min="7941" max="7947" width="14" style="51" customWidth="1"/>
    <col min="7948" max="7948" width="15" style="51" customWidth="1"/>
    <col min="7949" max="8192" width="14" style="51"/>
    <col min="8193" max="8193" width="8.25" style="51" customWidth="1"/>
    <col min="8194" max="8194" width="14" style="51"/>
    <col min="8195" max="8195" width="14" style="51" customWidth="1"/>
    <col min="8196" max="8196" width="14.625" style="51" customWidth="1"/>
    <col min="8197" max="8203" width="14" style="51" customWidth="1"/>
    <col min="8204" max="8204" width="15" style="51" customWidth="1"/>
    <col min="8205" max="8448" width="14" style="51"/>
    <col min="8449" max="8449" width="8.25" style="51" customWidth="1"/>
    <col min="8450" max="8450" width="14" style="51"/>
    <col min="8451" max="8451" width="14" style="51" customWidth="1"/>
    <col min="8452" max="8452" width="14.625" style="51" customWidth="1"/>
    <col min="8453" max="8459" width="14" style="51" customWidth="1"/>
    <col min="8460" max="8460" width="15" style="51" customWidth="1"/>
    <col min="8461" max="8704" width="14" style="51"/>
    <col min="8705" max="8705" width="8.25" style="51" customWidth="1"/>
    <col min="8706" max="8706" width="14" style="51"/>
    <col min="8707" max="8707" width="14" style="51" customWidth="1"/>
    <col min="8708" max="8708" width="14.625" style="51" customWidth="1"/>
    <col min="8709" max="8715" width="14" style="51" customWidth="1"/>
    <col min="8716" max="8716" width="15" style="51" customWidth="1"/>
    <col min="8717" max="8960" width="14" style="51"/>
    <col min="8961" max="8961" width="8.25" style="51" customWidth="1"/>
    <col min="8962" max="8962" width="14" style="51"/>
    <col min="8963" max="8963" width="14" style="51" customWidth="1"/>
    <col min="8964" max="8964" width="14.625" style="51" customWidth="1"/>
    <col min="8965" max="8971" width="14" style="51" customWidth="1"/>
    <col min="8972" max="8972" width="15" style="51" customWidth="1"/>
    <col min="8973" max="9216" width="14" style="51"/>
    <col min="9217" max="9217" width="8.25" style="51" customWidth="1"/>
    <col min="9218" max="9218" width="14" style="51"/>
    <col min="9219" max="9219" width="14" style="51" customWidth="1"/>
    <col min="9220" max="9220" width="14.625" style="51" customWidth="1"/>
    <col min="9221" max="9227" width="14" style="51" customWidth="1"/>
    <col min="9228" max="9228" width="15" style="51" customWidth="1"/>
    <col min="9229" max="9472" width="14" style="51"/>
    <col min="9473" max="9473" width="8.25" style="51" customWidth="1"/>
    <col min="9474" max="9474" width="14" style="51"/>
    <col min="9475" max="9475" width="14" style="51" customWidth="1"/>
    <col min="9476" max="9476" width="14.625" style="51" customWidth="1"/>
    <col min="9477" max="9483" width="14" style="51" customWidth="1"/>
    <col min="9484" max="9484" width="15" style="51" customWidth="1"/>
    <col min="9485" max="9728" width="14" style="51"/>
    <col min="9729" max="9729" width="8.25" style="51" customWidth="1"/>
    <col min="9730" max="9730" width="14" style="51"/>
    <col min="9731" max="9731" width="14" style="51" customWidth="1"/>
    <col min="9732" max="9732" width="14.625" style="51" customWidth="1"/>
    <col min="9733" max="9739" width="14" style="51" customWidth="1"/>
    <col min="9740" max="9740" width="15" style="51" customWidth="1"/>
    <col min="9741" max="9984" width="14" style="51"/>
    <col min="9985" max="9985" width="8.25" style="51" customWidth="1"/>
    <col min="9986" max="9986" width="14" style="51"/>
    <col min="9987" max="9987" width="14" style="51" customWidth="1"/>
    <col min="9988" max="9988" width="14.625" style="51" customWidth="1"/>
    <col min="9989" max="9995" width="14" style="51" customWidth="1"/>
    <col min="9996" max="9996" width="15" style="51" customWidth="1"/>
    <col min="9997" max="10240" width="14" style="51"/>
    <col min="10241" max="10241" width="8.25" style="51" customWidth="1"/>
    <col min="10242" max="10242" width="14" style="51"/>
    <col min="10243" max="10243" width="14" style="51" customWidth="1"/>
    <col min="10244" max="10244" width="14.625" style="51" customWidth="1"/>
    <col min="10245" max="10251" width="14" style="51" customWidth="1"/>
    <col min="10252" max="10252" width="15" style="51" customWidth="1"/>
    <col min="10253" max="10496" width="14" style="51"/>
    <col min="10497" max="10497" width="8.25" style="51" customWidth="1"/>
    <col min="10498" max="10498" width="14" style="51"/>
    <col min="10499" max="10499" width="14" style="51" customWidth="1"/>
    <col min="10500" max="10500" width="14.625" style="51" customWidth="1"/>
    <col min="10501" max="10507" width="14" style="51" customWidth="1"/>
    <col min="10508" max="10508" width="15" style="51" customWidth="1"/>
    <col min="10509" max="10752" width="14" style="51"/>
    <col min="10753" max="10753" width="8.25" style="51" customWidth="1"/>
    <col min="10754" max="10754" width="14" style="51"/>
    <col min="10755" max="10755" width="14" style="51" customWidth="1"/>
    <col min="10756" max="10756" width="14.625" style="51" customWidth="1"/>
    <col min="10757" max="10763" width="14" style="51" customWidth="1"/>
    <col min="10764" max="10764" width="15" style="51" customWidth="1"/>
    <col min="10765" max="11008" width="14" style="51"/>
    <col min="11009" max="11009" width="8.25" style="51" customWidth="1"/>
    <col min="11010" max="11010" width="14" style="51"/>
    <col min="11011" max="11011" width="14" style="51" customWidth="1"/>
    <col min="11012" max="11012" width="14.625" style="51" customWidth="1"/>
    <col min="11013" max="11019" width="14" style="51" customWidth="1"/>
    <col min="11020" max="11020" width="15" style="51" customWidth="1"/>
    <col min="11021" max="11264" width="14" style="51"/>
    <col min="11265" max="11265" width="8.25" style="51" customWidth="1"/>
    <col min="11266" max="11266" width="14" style="51"/>
    <col min="11267" max="11267" width="14" style="51" customWidth="1"/>
    <col min="11268" max="11268" width="14.625" style="51" customWidth="1"/>
    <col min="11269" max="11275" width="14" style="51" customWidth="1"/>
    <col min="11276" max="11276" width="15" style="51" customWidth="1"/>
    <col min="11277" max="11520" width="14" style="51"/>
    <col min="11521" max="11521" width="8.25" style="51" customWidth="1"/>
    <col min="11522" max="11522" width="14" style="51"/>
    <col min="11523" max="11523" width="14" style="51" customWidth="1"/>
    <col min="11524" max="11524" width="14.625" style="51" customWidth="1"/>
    <col min="11525" max="11531" width="14" style="51" customWidth="1"/>
    <col min="11532" max="11532" width="15" style="51" customWidth="1"/>
    <col min="11533" max="11776" width="14" style="51"/>
    <col min="11777" max="11777" width="8.25" style="51" customWidth="1"/>
    <col min="11778" max="11778" width="14" style="51"/>
    <col min="11779" max="11779" width="14" style="51" customWidth="1"/>
    <col min="11780" max="11780" width="14.625" style="51" customWidth="1"/>
    <col min="11781" max="11787" width="14" style="51" customWidth="1"/>
    <col min="11788" max="11788" width="15" style="51" customWidth="1"/>
    <col min="11789" max="12032" width="14" style="51"/>
    <col min="12033" max="12033" width="8.25" style="51" customWidth="1"/>
    <col min="12034" max="12034" width="14" style="51"/>
    <col min="12035" max="12035" width="14" style="51" customWidth="1"/>
    <col min="12036" max="12036" width="14.625" style="51" customWidth="1"/>
    <col min="12037" max="12043" width="14" style="51" customWidth="1"/>
    <col min="12044" max="12044" width="15" style="51" customWidth="1"/>
    <col min="12045" max="12288" width="14" style="51"/>
    <col min="12289" max="12289" width="8.25" style="51" customWidth="1"/>
    <col min="12290" max="12290" width="14" style="51"/>
    <col min="12291" max="12291" width="14" style="51" customWidth="1"/>
    <col min="12292" max="12292" width="14.625" style="51" customWidth="1"/>
    <col min="12293" max="12299" width="14" style="51" customWidth="1"/>
    <col min="12300" max="12300" width="15" style="51" customWidth="1"/>
    <col min="12301" max="12544" width="14" style="51"/>
    <col min="12545" max="12545" width="8.25" style="51" customWidth="1"/>
    <col min="12546" max="12546" width="14" style="51"/>
    <col min="12547" max="12547" width="14" style="51" customWidth="1"/>
    <col min="12548" max="12548" width="14.625" style="51" customWidth="1"/>
    <col min="12549" max="12555" width="14" style="51" customWidth="1"/>
    <col min="12556" max="12556" width="15" style="51" customWidth="1"/>
    <col min="12557" max="12800" width="14" style="51"/>
    <col min="12801" max="12801" width="8.25" style="51" customWidth="1"/>
    <col min="12802" max="12802" width="14" style="51"/>
    <col min="12803" max="12803" width="14" style="51" customWidth="1"/>
    <col min="12804" max="12804" width="14.625" style="51" customWidth="1"/>
    <col min="12805" max="12811" width="14" style="51" customWidth="1"/>
    <col min="12812" max="12812" width="15" style="51" customWidth="1"/>
    <col min="12813" max="13056" width="14" style="51"/>
    <col min="13057" max="13057" width="8.25" style="51" customWidth="1"/>
    <col min="13058" max="13058" width="14" style="51"/>
    <col min="13059" max="13059" width="14" style="51" customWidth="1"/>
    <col min="13060" max="13060" width="14.625" style="51" customWidth="1"/>
    <col min="13061" max="13067" width="14" style="51" customWidth="1"/>
    <col min="13068" max="13068" width="15" style="51" customWidth="1"/>
    <col min="13069" max="13312" width="14" style="51"/>
    <col min="13313" max="13313" width="8.25" style="51" customWidth="1"/>
    <col min="13314" max="13314" width="14" style="51"/>
    <col min="13315" max="13315" width="14" style="51" customWidth="1"/>
    <col min="13316" max="13316" width="14.625" style="51" customWidth="1"/>
    <col min="13317" max="13323" width="14" style="51" customWidth="1"/>
    <col min="13324" max="13324" width="15" style="51" customWidth="1"/>
    <col min="13325" max="13568" width="14" style="51"/>
    <col min="13569" max="13569" width="8.25" style="51" customWidth="1"/>
    <col min="13570" max="13570" width="14" style="51"/>
    <col min="13571" max="13571" width="14" style="51" customWidth="1"/>
    <col min="13572" max="13572" width="14.625" style="51" customWidth="1"/>
    <col min="13573" max="13579" width="14" style="51" customWidth="1"/>
    <col min="13580" max="13580" width="15" style="51" customWidth="1"/>
    <col min="13581" max="13824" width="14" style="51"/>
    <col min="13825" max="13825" width="8.25" style="51" customWidth="1"/>
    <col min="13826" max="13826" width="14" style="51"/>
    <col min="13827" max="13827" width="14" style="51" customWidth="1"/>
    <col min="13828" max="13828" width="14.625" style="51" customWidth="1"/>
    <col min="13829" max="13835" width="14" style="51" customWidth="1"/>
    <col min="13836" max="13836" width="15" style="51" customWidth="1"/>
    <col min="13837" max="14080" width="14" style="51"/>
    <col min="14081" max="14081" width="8.25" style="51" customWidth="1"/>
    <col min="14082" max="14082" width="14" style="51"/>
    <col min="14083" max="14083" width="14" style="51" customWidth="1"/>
    <col min="14084" max="14084" width="14.625" style="51" customWidth="1"/>
    <col min="14085" max="14091" width="14" style="51" customWidth="1"/>
    <col min="14092" max="14092" width="15" style="51" customWidth="1"/>
    <col min="14093" max="14336" width="14" style="51"/>
    <col min="14337" max="14337" width="8.25" style="51" customWidth="1"/>
    <col min="14338" max="14338" width="14" style="51"/>
    <col min="14339" max="14339" width="14" style="51" customWidth="1"/>
    <col min="14340" max="14340" width="14.625" style="51" customWidth="1"/>
    <col min="14341" max="14347" width="14" style="51" customWidth="1"/>
    <col min="14348" max="14348" width="15" style="51" customWidth="1"/>
    <col min="14349" max="14592" width="14" style="51"/>
    <col min="14593" max="14593" width="8.25" style="51" customWidth="1"/>
    <col min="14594" max="14594" width="14" style="51"/>
    <col min="14595" max="14595" width="14" style="51" customWidth="1"/>
    <col min="14596" max="14596" width="14.625" style="51" customWidth="1"/>
    <col min="14597" max="14603" width="14" style="51" customWidth="1"/>
    <col min="14604" max="14604" width="15" style="51" customWidth="1"/>
    <col min="14605" max="14848" width="14" style="51"/>
    <col min="14849" max="14849" width="8.25" style="51" customWidth="1"/>
    <col min="14850" max="14850" width="14" style="51"/>
    <col min="14851" max="14851" width="14" style="51" customWidth="1"/>
    <col min="14852" max="14852" width="14.625" style="51" customWidth="1"/>
    <col min="14853" max="14859" width="14" style="51" customWidth="1"/>
    <col min="14860" max="14860" width="15" style="51" customWidth="1"/>
    <col min="14861" max="15104" width="14" style="51"/>
    <col min="15105" max="15105" width="8.25" style="51" customWidth="1"/>
    <col min="15106" max="15106" width="14" style="51"/>
    <col min="15107" max="15107" width="14" style="51" customWidth="1"/>
    <col min="15108" max="15108" width="14.625" style="51" customWidth="1"/>
    <col min="15109" max="15115" width="14" style="51" customWidth="1"/>
    <col min="15116" max="15116" width="15" style="51" customWidth="1"/>
    <col min="15117" max="15360" width="14" style="51"/>
    <col min="15361" max="15361" width="8.25" style="51" customWidth="1"/>
    <col min="15362" max="15362" width="14" style="51"/>
    <col min="15363" max="15363" width="14" style="51" customWidth="1"/>
    <col min="15364" max="15364" width="14.625" style="51" customWidth="1"/>
    <col min="15365" max="15371" width="14" style="51" customWidth="1"/>
    <col min="15372" max="15372" width="15" style="51" customWidth="1"/>
    <col min="15373" max="15616" width="14" style="51"/>
    <col min="15617" max="15617" width="8.25" style="51" customWidth="1"/>
    <col min="15618" max="15618" width="14" style="51"/>
    <col min="15619" max="15619" width="14" style="51" customWidth="1"/>
    <col min="15620" max="15620" width="14.625" style="51" customWidth="1"/>
    <col min="15621" max="15627" width="14" style="51" customWidth="1"/>
    <col min="15628" max="15628" width="15" style="51" customWidth="1"/>
    <col min="15629" max="15872" width="14" style="51"/>
    <col min="15873" max="15873" width="8.25" style="51" customWidth="1"/>
    <col min="15874" max="15874" width="14" style="51"/>
    <col min="15875" max="15875" width="14" style="51" customWidth="1"/>
    <col min="15876" max="15876" width="14.625" style="51" customWidth="1"/>
    <col min="15877" max="15883" width="14" style="51" customWidth="1"/>
    <col min="15884" max="15884" width="15" style="51" customWidth="1"/>
    <col min="15885" max="16128" width="14" style="51"/>
    <col min="16129" max="16129" width="8.25" style="51" customWidth="1"/>
    <col min="16130" max="16130" width="14" style="51"/>
    <col min="16131" max="16131" width="14" style="51" customWidth="1"/>
    <col min="16132" max="16132" width="14.625" style="51" customWidth="1"/>
    <col min="16133" max="16139" width="14" style="51" customWidth="1"/>
    <col min="16140" max="16140" width="15" style="51" customWidth="1"/>
    <col min="16141" max="16384" width="14" style="51"/>
  </cols>
  <sheetData>
    <row r="1" spans="1:106" s="58" customFormat="1" ht="18" customHeight="1">
      <c r="A1" s="184" t="s">
        <v>45</v>
      </c>
      <c r="B1" s="185"/>
      <c r="C1" s="185"/>
      <c r="D1" s="185"/>
      <c r="E1" s="185"/>
      <c r="F1" s="185"/>
      <c r="G1" s="185"/>
      <c r="H1" s="185"/>
      <c r="I1" s="185"/>
      <c r="J1" s="186"/>
      <c r="K1" s="61"/>
      <c r="M1" s="61"/>
      <c r="N1" s="61"/>
    </row>
    <row r="2" spans="1:106" s="59" customFormat="1" ht="11.1" customHeight="1">
      <c r="A2" s="29" t="s">
        <v>7</v>
      </c>
      <c r="B2" s="30" t="s">
        <v>8</v>
      </c>
      <c r="C2" s="195" t="s">
        <v>2</v>
      </c>
      <c r="D2" s="195"/>
      <c r="E2" s="195"/>
      <c r="F2" s="195"/>
      <c r="G2" s="195" t="s">
        <v>1</v>
      </c>
      <c r="H2" s="195"/>
      <c r="I2" s="195"/>
      <c r="J2" s="195"/>
      <c r="K2" s="59" t="s">
        <v>9</v>
      </c>
      <c r="M2" s="62"/>
      <c r="N2" s="62"/>
    </row>
    <row r="3" spans="1:106" s="58" customFormat="1" ht="11.1" customHeight="1">
      <c r="A3" s="190" t="s">
        <v>21</v>
      </c>
      <c r="B3" s="6" t="s">
        <v>11</v>
      </c>
      <c r="C3" s="94">
        <v>1404</v>
      </c>
      <c r="D3" s="94">
        <v>1403</v>
      </c>
      <c r="E3" s="89">
        <v>1402</v>
      </c>
      <c r="F3" s="89">
        <v>1401</v>
      </c>
      <c r="G3" s="99">
        <v>1404</v>
      </c>
      <c r="H3" s="89">
        <v>1403</v>
      </c>
      <c r="I3" s="89">
        <v>1402</v>
      </c>
      <c r="J3" s="89">
        <v>1401</v>
      </c>
      <c r="K3" s="61"/>
      <c r="L3" s="61"/>
      <c r="M3" s="61"/>
      <c r="N3" s="61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</row>
    <row r="4" spans="1:106" s="58" customFormat="1" ht="11.1" customHeight="1">
      <c r="A4" s="190"/>
      <c r="B4" s="6" t="s">
        <v>12</v>
      </c>
      <c r="C4" s="89" t="s">
        <v>13</v>
      </c>
      <c r="D4" s="89" t="s">
        <v>14</v>
      </c>
      <c r="E4" s="89" t="s">
        <v>14</v>
      </c>
      <c r="F4" s="89" t="s">
        <v>13</v>
      </c>
      <c r="G4" s="99" t="s">
        <v>13</v>
      </c>
      <c r="H4" s="89" t="s">
        <v>14</v>
      </c>
      <c r="I4" s="89" t="s">
        <v>14</v>
      </c>
      <c r="J4" s="89" t="s">
        <v>13</v>
      </c>
      <c r="K4" s="61"/>
      <c r="L4" s="61"/>
      <c r="M4" s="61"/>
      <c r="N4" s="61"/>
    </row>
    <row r="5" spans="1:106" s="58" customFormat="1" ht="11.1" customHeight="1">
      <c r="A5" s="190"/>
      <c r="B5" s="6" t="s">
        <v>15</v>
      </c>
      <c r="C5" s="96" t="s">
        <v>0</v>
      </c>
      <c r="D5" s="96" t="s">
        <v>0</v>
      </c>
      <c r="E5" s="96" t="s">
        <v>0</v>
      </c>
      <c r="F5" s="96" t="s">
        <v>0</v>
      </c>
      <c r="G5" s="100" t="s">
        <v>0</v>
      </c>
      <c r="H5" s="96" t="s">
        <v>0</v>
      </c>
      <c r="I5" s="96" t="s">
        <v>0</v>
      </c>
      <c r="J5" s="96" t="s">
        <v>0</v>
      </c>
      <c r="K5" s="61"/>
      <c r="L5" s="61"/>
      <c r="M5" s="61"/>
      <c r="N5" s="61"/>
    </row>
    <row r="6" spans="1:106" s="58" customFormat="1" ht="11.1" customHeight="1">
      <c r="A6" s="190"/>
      <c r="B6" s="6" t="s">
        <v>16</v>
      </c>
      <c r="C6" s="181" t="s">
        <v>137</v>
      </c>
      <c r="D6" s="181" t="s">
        <v>137</v>
      </c>
      <c r="E6" s="181" t="s">
        <v>137</v>
      </c>
      <c r="F6" s="181" t="s">
        <v>137</v>
      </c>
      <c r="G6" s="101">
        <v>88.03</v>
      </c>
      <c r="H6" s="181" t="s">
        <v>137</v>
      </c>
      <c r="I6" s="181" t="s">
        <v>137</v>
      </c>
      <c r="J6" s="181" t="s">
        <v>137</v>
      </c>
      <c r="K6" s="64" t="e">
        <f>J6+I6+H6+G6+F6+E6+C6+D6</f>
        <v>#VALUE!</v>
      </c>
      <c r="L6" s="61"/>
      <c r="M6" s="61"/>
      <c r="N6" s="61"/>
    </row>
    <row r="7" spans="1:106" s="58" customFormat="1" ht="11.1" customHeight="1">
      <c r="A7" s="190"/>
      <c r="B7" s="6" t="s">
        <v>17</v>
      </c>
      <c r="C7" s="182"/>
      <c r="D7" s="182"/>
      <c r="E7" s="182"/>
      <c r="F7" s="182"/>
      <c r="G7" s="103" t="s">
        <v>43</v>
      </c>
      <c r="H7" s="182"/>
      <c r="I7" s="182"/>
      <c r="J7" s="182"/>
      <c r="K7" s="64">
        <f>J7+I7+H7+G7+F7+E7+C7+D7</f>
        <v>68.150000000000006</v>
      </c>
      <c r="L7" s="61"/>
      <c r="M7" s="61"/>
      <c r="N7" s="61"/>
    </row>
    <row r="8" spans="1:106" s="58" customFormat="1" ht="11.1" customHeight="1">
      <c r="A8" s="190"/>
      <c r="B8" s="6" t="s">
        <v>18</v>
      </c>
      <c r="C8" s="182"/>
      <c r="D8" s="182"/>
      <c r="E8" s="182"/>
      <c r="F8" s="182"/>
      <c r="G8" s="103">
        <v>29702.86</v>
      </c>
      <c r="H8" s="182"/>
      <c r="I8" s="182"/>
      <c r="J8" s="182"/>
      <c r="K8" s="64"/>
      <c r="L8" s="61"/>
      <c r="M8" s="61"/>
      <c r="N8" s="61"/>
    </row>
    <row r="9" spans="1:106" s="58" customFormat="1" ht="11.1" customHeight="1">
      <c r="A9" s="190"/>
      <c r="B9" s="6" t="s">
        <v>19</v>
      </c>
      <c r="C9" s="182"/>
      <c r="D9" s="182"/>
      <c r="E9" s="182"/>
      <c r="F9" s="182"/>
      <c r="G9" s="122">
        <v>22995</v>
      </c>
      <c r="H9" s="182"/>
      <c r="I9" s="182"/>
      <c r="J9" s="182"/>
      <c r="K9" s="64">
        <f t="shared" ref="K9:K15" si="0">J9+I9+H9+G9+F9+E9+C9+D9</f>
        <v>22995</v>
      </c>
      <c r="L9" s="61"/>
      <c r="M9" s="61"/>
      <c r="N9" s="61"/>
    </row>
    <row r="10" spans="1:106" s="58" customFormat="1" ht="11.1" customHeight="1">
      <c r="A10" s="190"/>
      <c r="B10" s="6" t="s">
        <v>20</v>
      </c>
      <c r="C10" s="183"/>
      <c r="D10" s="183"/>
      <c r="E10" s="183"/>
      <c r="F10" s="183"/>
      <c r="G10" s="122">
        <v>2024250</v>
      </c>
      <c r="H10" s="183"/>
      <c r="I10" s="183"/>
      <c r="J10" s="183"/>
      <c r="K10" s="64">
        <f t="shared" si="0"/>
        <v>2024250</v>
      </c>
      <c r="L10" s="61"/>
      <c r="M10" s="61"/>
      <c r="N10" s="61"/>
    </row>
    <row r="11" spans="1:106" s="58" customFormat="1" ht="11.1" customHeight="1">
      <c r="A11" s="190" t="s">
        <v>22</v>
      </c>
      <c r="B11" s="6" t="s">
        <v>11</v>
      </c>
      <c r="C11" s="94">
        <v>1304</v>
      </c>
      <c r="D11" s="94">
        <v>1303</v>
      </c>
      <c r="E11" s="89">
        <v>1302</v>
      </c>
      <c r="F11" s="89">
        <v>1301</v>
      </c>
      <c r="G11" s="89">
        <v>1304</v>
      </c>
      <c r="H11" s="89">
        <v>1303</v>
      </c>
      <c r="I11" s="89">
        <v>1302</v>
      </c>
      <c r="J11" s="89">
        <v>1301</v>
      </c>
      <c r="K11" s="64">
        <f t="shared" si="0"/>
        <v>10420</v>
      </c>
      <c r="L11" s="61"/>
      <c r="M11" s="61"/>
      <c r="N11" s="61"/>
    </row>
    <row r="12" spans="1:106" s="58" customFormat="1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64" t="e">
        <f t="shared" si="0"/>
        <v>#VALUE!</v>
      </c>
      <c r="L12" s="61"/>
      <c r="M12" s="61"/>
      <c r="N12" s="61"/>
    </row>
    <row r="13" spans="1:106" s="58" customFormat="1" ht="11.1" customHeight="1">
      <c r="A13" s="190" t="s">
        <v>23</v>
      </c>
      <c r="B13" s="6" t="s">
        <v>11</v>
      </c>
      <c r="C13" s="94">
        <v>1204</v>
      </c>
      <c r="D13" s="94">
        <v>1203</v>
      </c>
      <c r="E13" s="89">
        <v>1202</v>
      </c>
      <c r="F13" s="89">
        <v>1201</v>
      </c>
      <c r="G13" s="89">
        <v>1204</v>
      </c>
      <c r="H13" s="89">
        <v>1203</v>
      </c>
      <c r="I13" s="89">
        <v>1202</v>
      </c>
      <c r="J13" s="89">
        <v>1201</v>
      </c>
      <c r="K13" s="64">
        <f t="shared" si="0"/>
        <v>9620</v>
      </c>
      <c r="L13" s="61"/>
      <c r="M13" s="61"/>
      <c r="N13" s="61"/>
    </row>
    <row r="14" spans="1:106" s="58" customFormat="1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64" t="e">
        <f t="shared" si="0"/>
        <v>#VALUE!</v>
      </c>
      <c r="L14" s="61"/>
      <c r="M14" s="61"/>
      <c r="N14" s="61"/>
    </row>
    <row r="15" spans="1:106" s="58" customFormat="1" ht="11.1" customHeight="1">
      <c r="A15" s="190" t="s">
        <v>24</v>
      </c>
      <c r="B15" s="6" t="s">
        <v>11</v>
      </c>
      <c r="C15" s="94">
        <v>1104</v>
      </c>
      <c r="D15" s="94">
        <v>1103</v>
      </c>
      <c r="E15" s="89">
        <v>1102</v>
      </c>
      <c r="F15" s="89">
        <v>1101</v>
      </c>
      <c r="G15" s="99">
        <v>1104</v>
      </c>
      <c r="H15" s="89">
        <v>1103</v>
      </c>
      <c r="I15" s="89">
        <v>1102</v>
      </c>
      <c r="J15" s="89">
        <v>1101</v>
      </c>
      <c r="K15" s="64">
        <f t="shared" si="0"/>
        <v>8820</v>
      </c>
      <c r="L15" s="61"/>
      <c r="M15" s="61"/>
      <c r="N15" s="61"/>
    </row>
    <row r="16" spans="1:106" s="58" customFormat="1" ht="11.1" customHeight="1">
      <c r="A16" s="190"/>
      <c r="B16" s="6" t="s">
        <v>16</v>
      </c>
      <c r="C16" s="181" t="s">
        <v>137</v>
      </c>
      <c r="D16" s="181" t="s">
        <v>137</v>
      </c>
      <c r="E16" s="181" t="s">
        <v>137</v>
      </c>
      <c r="F16" s="181" t="s">
        <v>137</v>
      </c>
      <c r="G16" s="101">
        <v>88.03</v>
      </c>
      <c r="H16" s="181" t="s">
        <v>137</v>
      </c>
      <c r="I16" s="181" t="s">
        <v>137</v>
      </c>
      <c r="J16" s="181" t="s">
        <v>137</v>
      </c>
      <c r="K16" s="64" t="e">
        <f t="shared" ref="K16:K25" si="1">J16+I16+H16+G16+F16+E16+C16+D16</f>
        <v>#VALUE!</v>
      </c>
      <c r="L16" s="61"/>
      <c r="M16" s="61"/>
      <c r="N16" s="61"/>
    </row>
    <row r="17" spans="1:14" s="58" customFormat="1" ht="11.1" customHeight="1">
      <c r="A17" s="190"/>
      <c r="B17" s="6" t="s">
        <v>17</v>
      </c>
      <c r="C17" s="182"/>
      <c r="D17" s="182"/>
      <c r="E17" s="182"/>
      <c r="F17" s="182"/>
      <c r="G17" s="103" t="s">
        <v>43</v>
      </c>
      <c r="H17" s="182"/>
      <c r="I17" s="182"/>
      <c r="J17" s="182"/>
      <c r="K17" s="64">
        <f t="shared" si="1"/>
        <v>68.150000000000006</v>
      </c>
      <c r="L17" s="61"/>
      <c r="M17" s="61"/>
      <c r="N17" s="61"/>
    </row>
    <row r="18" spans="1:14" s="58" customFormat="1" ht="11.1" customHeight="1">
      <c r="A18" s="190"/>
      <c r="B18" s="6" t="s">
        <v>18</v>
      </c>
      <c r="C18" s="182"/>
      <c r="D18" s="182"/>
      <c r="E18" s="182"/>
      <c r="F18" s="182"/>
      <c r="G18" s="103">
        <v>29776.49</v>
      </c>
      <c r="H18" s="182"/>
      <c r="I18" s="182"/>
      <c r="J18" s="182"/>
      <c r="K18" s="64">
        <f t="shared" si="1"/>
        <v>29776.49</v>
      </c>
      <c r="L18" s="61"/>
      <c r="M18" s="61"/>
      <c r="N18" s="61"/>
    </row>
    <row r="19" spans="1:14" s="58" customFormat="1" ht="11.1" customHeight="1">
      <c r="A19" s="190"/>
      <c r="B19" s="6" t="s">
        <v>19</v>
      </c>
      <c r="C19" s="182"/>
      <c r="D19" s="182"/>
      <c r="E19" s="182"/>
      <c r="F19" s="182"/>
      <c r="G19" s="116">
        <v>23052</v>
      </c>
      <c r="H19" s="182"/>
      <c r="I19" s="182"/>
      <c r="J19" s="182"/>
      <c r="K19" s="64">
        <f t="shared" si="1"/>
        <v>23052</v>
      </c>
      <c r="L19" s="61"/>
      <c r="M19" s="61"/>
      <c r="N19" s="61"/>
    </row>
    <row r="20" spans="1:14" s="58" customFormat="1" ht="11.1" customHeight="1">
      <c r="A20" s="190"/>
      <c r="B20" s="6" t="s">
        <v>20</v>
      </c>
      <c r="C20" s="183"/>
      <c r="D20" s="183"/>
      <c r="E20" s="183"/>
      <c r="F20" s="183"/>
      <c r="G20" s="116">
        <v>2029268</v>
      </c>
      <c r="H20" s="183"/>
      <c r="I20" s="183"/>
      <c r="J20" s="183"/>
      <c r="K20" s="64">
        <f t="shared" si="1"/>
        <v>2029268</v>
      </c>
      <c r="L20" s="61"/>
      <c r="M20" s="61"/>
      <c r="N20" s="61"/>
    </row>
    <row r="21" spans="1:14" s="58" customFormat="1" ht="11.1" customHeight="1">
      <c r="A21" s="190" t="s">
        <v>25</v>
      </c>
      <c r="B21" s="6" t="s">
        <v>11</v>
      </c>
      <c r="C21" s="94">
        <v>1004</v>
      </c>
      <c r="D21" s="94">
        <v>1003</v>
      </c>
      <c r="E21" s="89">
        <v>1002</v>
      </c>
      <c r="F21" s="89">
        <v>1001</v>
      </c>
      <c r="G21" s="89">
        <v>1004</v>
      </c>
      <c r="H21" s="89">
        <v>1003</v>
      </c>
      <c r="I21" s="89">
        <v>1002</v>
      </c>
      <c r="J21" s="89">
        <v>1001</v>
      </c>
      <c r="K21" s="64">
        <f t="shared" si="1"/>
        <v>8020</v>
      </c>
      <c r="L21" s="61"/>
      <c r="M21" s="61"/>
      <c r="N21" s="61"/>
    </row>
    <row r="22" spans="1:14" s="58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64" t="e">
        <f t="shared" si="1"/>
        <v>#VALUE!</v>
      </c>
      <c r="L22" s="61"/>
      <c r="M22" s="61"/>
      <c r="N22" s="61"/>
    </row>
    <row r="23" spans="1:14" s="58" customFormat="1" ht="11.1" customHeight="1">
      <c r="A23" s="190" t="s">
        <v>26</v>
      </c>
      <c r="B23" s="6" t="s">
        <v>11</v>
      </c>
      <c r="C23" s="94">
        <v>904</v>
      </c>
      <c r="D23" s="94">
        <v>903</v>
      </c>
      <c r="E23" s="89">
        <v>902</v>
      </c>
      <c r="F23" s="89">
        <v>901</v>
      </c>
      <c r="G23" s="89">
        <v>904</v>
      </c>
      <c r="H23" s="89">
        <v>903</v>
      </c>
      <c r="I23" s="89">
        <v>902</v>
      </c>
      <c r="J23" s="89">
        <v>901</v>
      </c>
      <c r="K23" s="64">
        <f t="shared" si="1"/>
        <v>7220</v>
      </c>
      <c r="L23" s="61"/>
      <c r="M23" s="61"/>
      <c r="N23" s="61"/>
    </row>
    <row r="24" spans="1:14" s="58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64" t="e">
        <f t="shared" si="1"/>
        <v>#VALUE!</v>
      </c>
      <c r="L24" s="61"/>
      <c r="M24" s="61"/>
      <c r="N24" s="61"/>
    </row>
    <row r="25" spans="1:14" s="58" customFormat="1" ht="11.1" customHeight="1">
      <c r="A25" s="190" t="s">
        <v>27</v>
      </c>
      <c r="B25" s="6" t="s">
        <v>11</v>
      </c>
      <c r="C25" s="94">
        <v>804</v>
      </c>
      <c r="D25" s="94">
        <v>803</v>
      </c>
      <c r="E25" s="89">
        <v>802</v>
      </c>
      <c r="F25" s="89">
        <v>801</v>
      </c>
      <c r="G25" s="89">
        <v>804</v>
      </c>
      <c r="H25" s="89">
        <v>803</v>
      </c>
      <c r="I25" s="89">
        <v>802</v>
      </c>
      <c r="J25" s="89">
        <v>801</v>
      </c>
      <c r="K25" s="64">
        <f t="shared" si="1"/>
        <v>6420</v>
      </c>
      <c r="L25" s="61"/>
      <c r="M25" s="61"/>
      <c r="N25" s="61"/>
    </row>
    <row r="26" spans="1:14" s="58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64" t="e">
        <f t="shared" ref="K26:K33" si="2">J26+I26+H26+G26+F26+E26+C26+D26</f>
        <v>#VALUE!</v>
      </c>
      <c r="L26" s="61"/>
      <c r="M26" s="61"/>
      <c r="N26" s="61"/>
    </row>
    <row r="27" spans="1:14" s="58" customFormat="1" ht="11.1" customHeight="1">
      <c r="A27" s="190" t="s">
        <v>28</v>
      </c>
      <c r="B27" s="6" t="s">
        <v>11</v>
      </c>
      <c r="C27" s="94">
        <v>704</v>
      </c>
      <c r="D27" s="94">
        <v>703</v>
      </c>
      <c r="E27" s="89">
        <v>702</v>
      </c>
      <c r="F27" s="89">
        <v>701</v>
      </c>
      <c r="G27" s="89">
        <v>704</v>
      </c>
      <c r="H27" s="89">
        <v>703</v>
      </c>
      <c r="I27" s="89">
        <v>702</v>
      </c>
      <c r="J27" s="89">
        <v>701</v>
      </c>
      <c r="K27" s="64">
        <f t="shared" si="2"/>
        <v>5620</v>
      </c>
      <c r="L27" s="61"/>
      <c r="M27" s="61"/>
      <c r="N27" s="61"/>
    </row>
    <row r="28" spans="1:14" s="58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64" t="e">
        <f t="shared" si="2"/>
        <v>#VALUE!</v>
      </c>
      <c r="L28" s="61"/>
      <c r="M28" s="61"/>
      <c r="N28" s="61"/>
    </row>
    <row r="29" spans="1:14" s="58" customFormat="1" ht="11.1" customHeight="1">
      <c r="A29" s="190" t="s">
        <v>29</v>
      </c>
      <c r="B29" s="6" t="s">
        <v>11</v>
      </c>
      <c r="C29" s="94">
        <v>604</v>
      </c>
      <c r="D29" s="94">
        <v>603</v>
      </c>
      <c r="E29" s="89">
        <v>602</v>
      </c>
      <c r="F29" s="89">
        <v>601</v>
      </c>
      <c r="G29" s="89">
        <v>604</v>
      </c>
      <c r="H29" s="89">
        <v>603</v>
      </c>
      <c r="I29" s="89">
        <v>602</v>
      </c>
      <c r="J29" s="89">
        <v>601</v>
      </c>
      <c r="K29" s="64">
        <f t="shared" si="2"/>
        <v>4820</v>
      </c>
      <c r="L29" s="61"/>
      <c r="M29" s="61"/>
      <c r="N29" s="61"/>
    </row>
    <row r="30" spans="1:14" s="58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64" t="e">
        <f t="shared" si="2"/>
        <v>#VALUE!</v>
      </c>
      <c r="L30" s="61"/>
      <c r="M30" s="61"/>
      <c r="N30" s="61"/>
    </row>
    <row r="31" spans="1:14" s="58" customFormat="1" ht="11.1" customHeight="1">
      <c r="A31" s="190" t="s">
        <v>30</v>
      </c>
      <c r="B31" s="6" t="s">
        <v>11</v>
      </c>
      <c r="C31" s="94">
        <v>504</v>
      </c>
      <c r="D31" s="94">
        <v>503</v>
      </c>
      <c r="E31" s="89">
        <v>502</v>
      </c>
      <c r="F31" s="89">
        <v>501</v>
      </c>
      <c r="G31" s="89">
        <v>504</v>
      </c>
      <c r="H31" s="89">
        <v>503</v>
      </c>
      <c r="I31" s="89">
        <v>502</v>
      </c>
      <c r="J31" s="89">
        <v>501</v>
      </c>
      <c r="K31" s="64">
        <f t="shared" si="2"/>
        <v>4020</v>
      </c>
      <c r="L31" s="61"/>
      <c r="M31" s="61"/>
      <c r="N31" s="61"/>
    </row>
    <row r="32" spans="1:14" s="58" customFormat="1" ht="11.1" customHeight="1">
      <c r="A32" s="190"/>
      <c r="B32" s="6"/>
      <c r="C32" s="179" t="s">
        <v>137</v>
      </c>
      <c r="D32" s="179" t="s">
        <v>137</v>
      </c>
      <c r="E32" s="179" t="s">
        <v>137</v>
      </c>
      <c r="F32" s="179" t="s">
        <v>137</v>
      </c>
      <c r="G32" s="179" t="s">
        <v>137</v>
      </c>
      <c r="H32" s="179" t="s">
        <v>137</v>
      </c>
      <c r="I32" s="179" t="s">
        <v>137</v>
      </c>
      <c r="J32" s="179" t="s">
        <v>137</v>
      </c>
      <c r="K32" s="64" t="e">
        <f t="shared" si="2"/>
        <v>#VALUE!</v>
      </c>
      <c r="L32" s="61"/>
      <c r="M32" s="61"/>
      <c r="N32" s="61"/>
    </row>
    <row r="33" spans="1:14" s="58" customFormat="1" ht="11.1" customHeight="1">
      <c r="A33" s="190" t="s">
        <v>31</v>
      </c>
      <c r="B33" s="6" t="s">
        <v>11</v>
      </c>
      <c r="C33" s="94">
        <v>404</v>
      </c>
      <c r="D33" s="94">
        <v>403</v>
      </c>
      <c r="E33" s="89">
        <v>402</v>
      </c>
      <c r="F33" s="99">
        <v>401</v>
      </c>
      <c r="G33" s="99">
        <v>404</v>
      </c>
      <c r="H33" s="89">
        <v>403</v>
      </c>
      <c r="I33" s="89">
        <v>402</v>
      </c>
      <c r="J33" s="89">
        <v>401</v>
      </c>
      <c r="K33" s="64">
        <f t="shared" si="2"/>
        <v>3220</v>
      </c>
      <c r="L33" s="61"/>
      <c r="M33" s="61"/>
      <c r="N33" s="61"/>
    </row>
    <row r="34" spans="1:14" s="58" customFormat="1" ht="11.1" customHeight="1">
      <c r="A34" s="190"/>
      <c r="B34" s="6" t="s">
        <v>16</v>
      </c>
      <c r="C34" s="181" t="s">
        <v>137</v>
      </c>
      <c r="D34" s="181" t="s">
        <v>137</v>
      </c>
      <c r="E34" s="181" t="s">
        <v>137</v>
      </c>
      <c r="F34" s="101">
        <v>88.03</v>
      </c>
      <c r="G34" s="101">
        <v>88.03</v>
      </c>
      <c r="H34" s="181" t="s">
        <v>137</v>
      </c>
      <c r="I34" s="181" t="s">
        <v>137</v>
      </c>
      <c r="J34" s="181" t="s">
        <v>137</v>
      </c>
      <c r="K34" s="64" t="e">
        <f t="shared" ref="K34:K45" si="3">J34+I34+H34+G34+F34+E34+C34+D34</f>
        <v>#VALUE!</v>
      </c>
      <c r="L34" s="61"/>
      <c r="M34" s="61"/>
      <c r="N34" s="61"/>
    </row>
    <row r="35" spans="1:14" s="58" customFormat="1" ht="11.1" customHeight="1">
      <c r="A35" s="190"/>
      <c r="B35" s="6" t="s">
        <v>17</v>
      </c>
      <c r="C35" s="182"/>
      <c r="D35" s="182"/>
      <c r="E35" s="182"/>
      <c r="F35" s="102">
        <v>68.150000000000006</v>
      </c>
      <c r="G35" s="103" t="s">
        <v>43</v>
      </c>
      <c r="H35" s="182"/>
      <c r="I35" s="182"/>
      <c r="J35" s="182"/>
      <c r="K35" s="64">
        <f t="shared" si="3"/>
        <v>136.30000000000001</v>
      </c>
      <c r="L35" s="61"/>
      <c r="M35" s="61"/>
      <c r="N35" s="61"/>
    </row>
    <row r="36" spans="1:14" s="58" customFormat="1" ht="11.1" customHeight="1">
      <c r="A36" s="190"/>
      <c r="B36" s="6" t="s">
        <v>18</v>
      </c>
      <c r="C36" s="182"/>
      <c r="D36" s="182"/>
      <c r="E36" s="182"/>
      <c r="F36" s="103">
        <v>29670.57</v>
      </c>
      <c r="G36" s="103">
        <v>29670.57</v>
      </c>
      <c r="H36" s="182"/>
      <c r="I36" s="182"/>
      <c r="J36" s="182"/>
      <c r="K36" s="64">
        <f t="shared" si="3"/>
        <v>59341.14</v>
      </c>
      <c r="L36" s="61"/>
      <c r="M36" s="61"/>
      <c r="N36" s="61"/>
    </row>
    <row r="37" spans="1:14" s="58" customFormat="1" ht="11.1" customHeight="1">
      <c r="A37" s="190"/>
      <c r="B37" s="6" t="s">
        <v>19</v>
      </c>
      <c r="C37" s="182"/>
      <c r="D37" s="182"/>
      <c r="E37" s="182"/>
      <c r="F37" s="116">
        <v>22970</v>
      </c>
      <c r="G37" s="116">
        <v>22970</v>
      </c>
      <c r="H37" s="182"/>
      <c r="I37" s="182"/>
      <c r="J37" s="182"/>
      <c r="K37" s="64">
        <f t="shared" si="3"/>
        <v>45940</v>
      </c>
      <c r="L37" s="61"/>
      <c r="M37" s="61"/>
      <c r="N37" s="61"/>
    </row>
    <row r="38" spans="1:14" s="58" customFormat="1" ht="11.1" customHeight="1">
      <c r="A38" s="190"/>
      <c r="B38" s="6" t="s">
        <v>20</v>
      </c>
      <c r="C38" s="183"/>
      <c r="D38" s="183"/>
      <c r="E38" s="183"/>
      <c r="F38" s="116">
        <v>2022049</v>
      </c>
      <c r="G38" s="116">
        <v>2022049</v>
      </c>
      <c r="H38" s="183"/>
      <c r="I38" s="183"/>
      <c r="J38" s="183"/>
      <c r="K38" s="64">
        <f t="shared" si="3"/>
        <v>4044098</v>
      </c>
      <c r="L38" s="61"/>
      <c r="M38" s="61"/>
      <c r="N38" s="61"/>
    </row>
    <row r="39" spans="1:14" s="58" customFormat="1" ht="11.1" customHeight="1">
      <c r="A39" s="190" t="s">
        <v>32</v>
      </c>
      <c r="B39" s="6" t="s">
        <v>11</v>
      </c>
      <c r="C39" s="94">
        <v>304</v>
      </c>
      <c r="D39" s="94">
        <v>303</v>
      </c>
      <c r="E39" s="89">
        <v>302</v>
      </c>
      <c r="F39" s="99">
        <v>301</v>
      </c>
      <c r="G39" s="99">
        <v>304</v>
      </c>
      <c r="H39" s="89">
        <v>303</v>
      </c>
      <c r="I39" s="89">
        <v>302</v>
      </c>
      <c r="J39" s="89">
        <v>301</v>
      </c>
      <c r="K39" s="64">
        <f t="shared" si="3"/>
        <v>2420</v>
      </c>
      <c r="L39" s="61"/>
      <c r="M39" s="61"/>
      <c r="N39" s="61"/>
    </row>
    <row r="40" spans="1:14" s="58" customFormat="1" ht="11.1" customHeight="1">
      <c r="A40" s="190"/>
      <c r="B40" s="6" t="s">
        <v>16</v>
      </c>
      <c r="C40" s="181" t="s">
        <v>137</v>
      </c>
      <c r="D40" s="181" t="s">
        <v>137</v>
      </c>
      <c r="E40" s="181" t="s">
        <v>137</v>
      </c>
      <c r="F40" s="101">
        <v>88.03</v>
      </c>
      <c r="G40" s="101">
        <v>88.03</v>
      </c>
      <c r="H40" s="181" t="s">
        <v>137</v>
      </c>
      <c r="I40" s="181" t="s">
        <v>137</v>
      </c>
      <c r="J40" s="181" t="s">
        <v>137</v>
      </c>
      <c r="K40" s="64" t="e">
        <f t="shared" si="3"/>
        <v>#VALUE!</v>
      </c>
      <c r="L40" s="61"/>
      <c r="M40" s="61"/>
      <c r="N40" s="61"/>
    </row>
    <row r="41" spans="1:14" s="58" customFormat="1" ht="11.1" customHeight="1">
      <c r="A41" s="190"/>
      <c r="B41" s="6" t="s">
        <v>17</v>
      </c>
      <c r="C41" s="182"/>
      <c r="D41" s="182"/>
      <c r="E41" s="182"/>
      <c r="F41" s="102">
        <v>68.150000000000006</v>
      </c>
      <c r="G41" s="103" t="s">
        <v>43</v>
      </c>
      <c r="H41" s="182"/>
      <c r="I41" s="182"/>
      <c r="J41" s="182"/>
      <c r="K41" s="64">
        <f t="shared" si="3"/>
        <v>136.30000000000001</v>
      </c>
      <c r="L41" s="61"/>
      <c r="M41" s="61"/>
      <c r="N41" s="61"/>
    </row>
    <row r="42" spans="1:14" s="58" customFormat="1" ht="11.1" customHeight="1">
      <c r="A42" s="190"/>
      <c r="B42" s="6" t="s">
        <v>18</v>
      </c>
      <c r="C42" s="182"/>
      <c r="D42" s="182"/>
      <c r="E42" s="182"/>
      <c r="F42" s="103">
        <v>29657.65</v>
      </c>
      <c r="G42" s="103">
        <v>29657.65</v>
      </c>
      <c r="H42" s="182"/>
      <c r="I42" s="182"/>
      <c r="J42" s="182"/>
      <c r="K42" s="64">
        <f t="shared" si="3"/>
        <v>59315.3</v>
      </c>
      <c r="L42" s="61"/>
      <c r="M42" s="61"/>
      <c r="N42" s="61"/>
    </row>
    <row r="43" spans="1:14" s="58" customFormat="1" ht="11.1" customHeight="1">
      <c r="A43" s="190"/>
      <c r="B43" s="6" t="s">
        <v>19</v>
      </c>
      <c r="C43" s="182"/>
      <c r="D43" s="182"/>
      <c r="E43" s="182"/>
      <c r="F43" s="116">
        <v>22960</v>
      </c>
      <c r="G43" s="116">
        <v>22960</v>
      </c>
      <c r="H43" s="182"/>
      <c r="I43" s="182"/>
      <c r="J43" s="182"/>
      <c r="K43" s="64">
        <f t="shared" si="3"/>
        <v>45920</v>
      </c>
      <c r="L43" s="61"/>
      <c r="M43" s="61"/>
      <c r="N43" s="61"/>
    </row>
    <row r="44" spans="1:14" s="58" customFormat="1" ht="11.1" customHeight="1">
      <c r="A44" s="190"/>
      <c r="B44" s="6" t="s">
        <v>20</v>
      </c>
      <c r="C44" s="183"/>
      <c r="D44" s="183"/>
      <c r="E44" s="183"/>
      <c r="F44" s="116">
        <v>2021169</v>
      </c>
      <c r="G44" s="116">
        <v>2021169</v>
      </c>
      <c r="H44" s="183"/>
      <c r="I44" s="183"/>
      <c r="J44" s="183"/>
      <c r="K44" s="64">
        <f t="shared" si="3"/>
        <v>4042338</v>
      </c>
      <c r="L44" s="61"/>
      <c r="M44" s="61"/>
      <c r="N44" s="61"/>
    </row>
    <row r="45" spans="1:14" s="58" customFormat="1" ht="11.1" customHeight="1">
      <c r="A45" s="190" t="s">
        <v>33</v>
      </c>
      <c r="B45" s="6" t="s">
        <v>11</v>
      </c>
      <c r="C45" s="108">
        <v>204</v>
      </c>
      <c r="D45" s="108">
        <v>203</v>
      </c>
      <c r="E45" s="99">
        <v>202</v>
      </c>
      <c r="F45" s="99">
        <v>201</v>
      </c>
      <c r="G45" s="99">
        <v>204</v>
      </c>
      <c r="H45" s="99">
        <v>203</v>
      </c>
      <c r="I45" s="99">
        <v>202</v>
      </c>
      <c r="J45" s="99">
        <v>201</v>
      </c>
      <c r="K45" s="64">
        <f t="shared" si="3"/>
        <v>1620</v>
      </c>
      <c r="L45" s="61"/>
      <c r="M45" s="61"/>
      <c r="N45" s="61"/>
    </row>
    <row r="46" spans="1:14" s="58" customFormat="1" ht="11.1" customHeight="1">
      <c r="A46" s="190"/>
      <c r="B46" s="6" t="s">
        <v>16</v>
      </c>
      <c r="C46" s="101">
        <v>88.87</v>
      </c>
      <c r="D46" s="101">
        <v>85.75</v>
      </c>
      <c r="E46" s="101">
        <v>85.75</v>
      </c>
      <c r="F46" s="101">
        <v>88.03</v>
      </c>
      <c r="G46" s="101">
        <v>88.03</v>
      </c>
      <c r="H46" s="101">
        <v>85.75</v>
      </c>
      <c r="I46" s="101">
        <v>85.75</v>
      </c>
      <c r="J46" s="101">
        <v>88.87</v>
      </c>
      <c r="K46" s="64">
        <f t="shared" ref="K46:K51" si="4">J46+I46+H46+G46+F46+E46+C46+D46</f>
        <v>696.8</v>
      </c>
      <c r="L46" s="61"/>
      <c r="M46" s="61"/>
      <c r="N46" s="61"/>
    </row>
    <row r="47" spans="1:14" s="58" customFormat="1" ht="11.1" customHeight="1">
      <c r="A47" s="190"/>
      <c r="B47" s="6" t="s">
        <v>17</v>
      </c>
      <c r="C47" s="102">
        <v>68.8</v>
      </c>
      <c r="D47" s="103">
        <v>66.38</v>
      </c>
      <c r="E47" s="103">
        <v>66.38</v>
      </c>
      <c r="F47" s="102">
        <v>68.150000000000006</v>
      </c>
      <c r="G47" s="103" t="s">
        <v>43</v>
      </c>
      <c r="H47" s="103">
        <v>66.38</v>
      </c>
      <c r="I47" s="103">
        <v>66.38</v>
      </c>
      <c r="J47" s="103" t="s">
        <v>42</v>
      </c>
      <c r="K47" s="64">
        <f t="shared" si="4"/>
        <v>539.42000000000007</v>
      </c>
      <c r="L47" s="61"/>
      <c r="M47" s="61"/>
      <c r="N47" s="61"/>
    </row>
    <row r="48" spans="1:14" s="58" customFormat="1" ht="11.1" customHeight="1">
      <c r="A48" s="190"/>
      <c r="B48" s="6" t="s">
        <v>18</v>
      </c>
      <c r="C48" s="103">
        <v>29644.87</v>
      </c>
      <c r="D48" s="103">
        <v>29646.92</v>
      </c>
      <c r="E48" s="103">
        <v>29646.92</v>
      </c>
      <c r="F48" s="103">
        <v>29644.74</v>
      </c>
      <c r="G48" s="103">
        <v>29644.74</v>
      </c>
      <c r="H48" s="103">
        <v>29646.92</v>
      </c>
      <c r="I48" s="103">
        <v>29646.92</v>
      </c>
      <c r="J48" s="103">
        <v>29644.87</v>
      </c>
      <c r="K48" s="64">
        <f t="shared" si="4"/>
        <v>237166.89999999997</v>
      </c>
      <c r="L48" s="61"/>
      <c r="M48" s="61"/>
      <c r="N48" s="61"/>
    </row>
    <row r="49" spans="1:14" s="58" customFormat="1" ht="11.1" customHeight="1">
      <c r="A49" s="190"/>
      <c r="B49" s="6" t="s">
        <v>19</v>
      </c>
      <c r="C49" s="116">
        <v>22950</v>
      </c>
      <c r="D49" s="116">
        <v>22950</v>
      </c>
      <c r="E49" s="116">
        <v>22950</v>
      </c>
      <c r="F49" s="116">
        <v>22950</v>
      </c>
      <c r="G49" s="116">
        <v>22950</v>
      </c>
      <c r="H49" s="116">
        <v>22950</v>
      </c>
      <c r="I49" s="116">
        <v>22950</v>
      </c>
      <c r="J49" s="116">
        <v>22950</v>
      </c>
      <c r="K49" s="64">
        <f t="shared" si="4"/>
        <v>183600</v>
      </c>
      <c r="L49" s="61"/>
      <c r="M49" s="61"/>
      <c r="N49" s="61"/>
    </row>
    <row r="50" spans="1:14" s="58" customFormat="1" ht="11.1" customHeight="1">
      <c r="A50" s="190"/>
      <c r="B50" s="6" t="s">
        <v>20</v>
      </c>
      <c r="C50" s="116">
        <v>2039567</v>
      </c>
      <c r="D50" s="116">
        <v>1967963</v>
      </c>
      <c r="E50" s="116">
        <v>1967963</v>
      </c>
      <c r="F50" s="116">
        <v>2020289</v>
      </c>
      <c r="G50" s="116">
        <v>2020289</v>
      </c>
      <c r="H50" s="116">
        <v>1967963</v>
      </c>
      <c r="I50" s="116">
        <v>1967963</v>
      </c>
      <c r="J50" s="116">
        <v>2039567</v>
      </c>
      <c r="K50" s="64">
        <f t="shared" si="4"/>
        <v>15991564</v>
      </c>
      <c r="L50" s="61"/>
      <c r="M50" s="61"/>
      <c r="N50" s="61"/>
    </row>
    <row r="51" spans="1:14" s="58" customFormat="1" ht="11.1" customHeight="1">
      <c r="A51" s="190" t="s">
        <v>35</v>
      </c>
      <c r="B51" s="5" t="s">
        <v>11</v>
      </c>
      <c r="C51" s="108">
        <v>104</v>
      </c>
      <c r="D51" s="108">
        <v>103</v>
      </c>
      <c r="E51" s="99">
        <v>102</v>
      </c>
      <c r="F51" s="99">
        <v>101</v>
      </c>
      <c r="G51" s="99">
        <v>104</v>
      </c>
      <c r="H51" s="99">
        <v>103</v>
      </c>
      <c r="I51" s="99">
        <v>102</v>
      </c>
      <c r="J51" s="99">
        <v>101</v>
      </c>
      <c r="K51" s="64">
        <f t="shared" si="4"/>
        <v>820</v>
      </c>
      <c r="L51" s="61"/>
      <c r="M51" s="61"/>
      <c r="N51" s="61"/>
    </row>
    <row r="52" spans="1:14" s="58" customFormat="1" ht="11.1" customHeight="1">
      <c r="A52" s="190"/>
      <c r="B52" s="5" t="s">
        <v>16</v>
      </c>
      <c r="C52" s="101">
        <v>88.87</v>
      </c>
      <c r="D52" s="101">
        <v>85.75</v>
      </c>
      <c r="E52" s="101">
        <v>85.75</v>
      </c>
      <c r="F52" s="101">
        <v>88.03</v>
      </c>
      <c r="G52" s="101">
        <v>88.03</v>
      </c>
      <c r="H52" s="101">
        <v>85.75</v>
      </c>
      <c r="I52" s="101">
        <v>85.75</v>
      </c>
      <c r="J52" s="101">
        <v>88.87</v>
      </c>
      <c r="K52" s="64">
        <f>J52+I52+H52+G52+F52+E52+C52+D52</f>
        <v>696.8</v>
      </c>
      <c r="L52" s="61"/>
      <c r="M52" s="61"/>
      <c r="N52" s="61"/>
    </row>
    <row r="53" spans="1:14" s="58" customFormat="1" ht="11.1" customHeight="1">
      <c r="A53" s="190"/>
      <c r="B53" s="5" t="s">
        <v>17</v>
      </c>
      <c r="C53" s="102">
        <v>68.8</v>
      </c>
      <c r="D53" s="103">
        <v>66.38</v>
      </c>
      <c r="E53" s="103">
        <v>66.38</v>
      </c>
      <c r="F53" s="102">
        <v>68.150000000000006</v>
      </c>
      <c r="G53" s="103" t="s">
        <v>43</v>
      </c>
      <c r="H53" s="103">
        <v>66.38</v>
      </c>
      <c r="I53" s="103">
        <v>66.38</v>
      </c>
      <c r="J53" s="103" t="s">
        <v>42</v>
      </c>
      <c r="K53" s="64">
        <f>J53+I53+H53+G53+F53+E53+C53+D53</f>
        <v>539.42000000000007</v>
      </c>
      <c r="L53" s="61"/>
      <c r="M53" s="61"/>
      <c r="N53" s="61"/>
    </row>
    <row r="54" spans="1:14" s="58" customFormat="1" ht="11.1" customHeight="1">
      <c r="A54" s="190"/>
      <c r="B54" s="5" t="s">
        <v>18</v>
      </c>
      <c r="C54" s="103">
        <v>29557.02</v>
      </c>
      <c r="D54" s="103">
        <v>29559.08</v>
      </c>
      <c r="E54" s="103">
        <v>29559.08</v>
      </c>
      <c r="F54" s="103">
        <v>29556.89</v>
      </c>
      <c r="G54" s="103">
        <v>29556.89</v>
      </c>
      <c r="H54" s="103">
        <v>29559.08</v>
      </c>
      <c r="I54" s="103">
        <v>29559.08</v>
      </c>
      <c r="J54" s="103">
        <v>29557.02</v>
      </c>
      <c r="K54" s="64">
        <f>J54+I54+H54+G54+F54+E54+C54+D54</f>
        <v>236464.14</v>
      </c>
      <c r="L54" s="61"/>
      <c r="M54" s="61"/>
      <c r="N54" s="61"/>
    </row>
    <row r="55" spans="1:14" s="58" customFormat="1" ht="11.1" customHeight="1">
      <c r="A55" s="190"/>
      <c r="B55" s="6" t="s">
        <v>19</v>
      </c>
      <c r="C55" s="116">
        <v>22882</v>
      </c>
      <c r="D55" s="116">
        <v>22882</v>
      </c>
      <c r="E55" s="116">
        <v>22882</v>
      </c>
      <c r="F55" s="116">
        <v>22882</v>
      </c>
      <c r="G55" s="116">
        <v>22882</v>
      </c>
      <c r="H55" s="116">
        <v>22882</v>
      </c>
      <c r="I55" s="116">
        <v>22882</v>
      </c>
      <c r="J55" s="116">
        <v>22882</v>
      </c>
      <c r="K55" s="64">
        <f>J55+I55+H55+G55+F55+E55+C55+D55</f>
        <v>183056</v>
      </c>
      <c r="L55" s="61"/>
      <c r="M55" s="61"/>
      <c r="N55" s="61"/>
    </row>
    <row r="56" spans="1:14" s="58" customFormat="1" ht="11.1" customHeight="1">
      <c r="A56" s="190"/>
      <c r="B56" s="5" t="s">
        <v>20</v>
      </c>
      <c r="C56" s="116">
        <v>2033523</v>
      </c>
      <c r="D56" s="116">
        <v>1962132</v>
      </c>
      <c r="E56" s="116">
        <v>1962132</v>
      </c>
      <c r="F56" s="116">
        <v>2014302</v>
      </c>
      <c r="G56" s="116">
        <v>2014302</v>
      </c>
      <c r="H56" s="116">
        <v>1962132</v>
      </c>
      <c r="I56" s="116">
        <v>1962132</v>
      </c>
      <c r="J56" s="116">
        <v>2033523</v>
      </c>
      <c r="K56" s="64">
        <f>J56+I56+H56+G56+F56+E56+C56+D56</f>
        <v>15944178</v>
      </c>
      <c r="L56" s="61"/>
      <c r="M56" s="61"/>
      <c r="N56" s="61"/>
    </row>
    <row r="57" spans="1:14" s="2" customFormat="1" ht="17.100000000000001" customHeight="1"/>
    <row r="58" spans="1:14" s="2" customFormat="1" ht="17.100000000000001" customHeight="1">
      <c r="C58" s="120"/>
      <c r="D58" s="137" t="s">
        <v>114</v>
      </c>
      <c r="E58" s="119"/>
      <c r="F58" s="137" t="s">
        <v>135</v>
      </c>
      <c r="G58" s="176"/>
      <c r="H58" s="136"/>
    </row>
    <row r="59" spans="1:14" s="60" customFormat="1" hidden="1">
      <c r="C59" s="11" t="s">
        <v>40</v>
      </c>
    </row>
    <row r="60" spans="1:14" s="60" customFormat="1" ht="17.25" hidden="1">
      <c r="K60" s="54" t="s">
        <v>16</v>
      </c>
      <c r="L60" s="65" t="e">
        <f>K52+K46+K40+K34+K32+K30+K28+K26+K24+K22+K16+K14+K12+K6</f>
        <v>#VALUE!</v>
      </c>
    </row>
    <row r="61" spans="1:14" s="60" customFormat="1" ht="17.25" hidden="1">
      <c r="K61" s="54" t="s">
        <v>17</v>
      </c>
      <c r="L61" s="65" t="e">
        <f>K53+K47+K41+K35+#REF!+#REF!+#REF!+#REF!+#REF!+#REF!+K17+#REF!+#REF!+K7</f>
        <v>#REF!</v>
      </c>
    </row>
    <row r="62" spans="1:14" s="60" customFormat="1" ht="17.25" hidden="1">
      <c r="K62" s="54" t="s">
        <v>37</v>
      </c>
      <c r="L62" s="65" t="e">
        <f>K56+K50+K44++K38+#REF!+#REF!+#REF!+#REF!+#REF!+#REF!+K20+#REF!+#REF!+K10</f>
        <v>#REF!</v>
      </c>
    </row>
    <row r="63" spans="1:14" s="60" customFormat="1" ht="17.25" hidden="1">
      <c r="K63" s="54" t="s">
        <v>38</v>
      </c>
      <c r="L63" s="60" t="e">
        <f>L62/L60</f>
        <v>#REF!</v>
      </c>
    </row>
    <row r="64" spans="1:14" s="60" customFormat="1" ht="17.25" hidden="1">
      <c r="K64" s="54" t="s">
        <v>39</v>
      </c>
      <c r="L64" s="65" t="e">
        <f>#REF!+#REF!+#REF!+#REF!+#REF!+#REF!+#REF!+#REF!+#REF!+#REF!+#REF!+#REF!+#REF!+#REF!</f>
        <v>#REF!</v>
      </c>
    </row>
    <row r="65" s="60" customFormat="1"/>
    <row r="66" s="60" customFormat="1"/>
    <row r="67" s="60" customFormat="1"/>
    <row r="68" s="60" customFormat="1"/>
    <row r="69" s="60" customFormat="1"/>
    <row r="70" s="60" customFormat="1"/>
    <row r="71" s="60" customFormat="1"/>
    <row r="72" s="60" customFormat="1"/>
    <row r="73" s="60" customFormat="1"/>
    <row r="74" s="60" customFormat="1"/>
    <row r="75" s="60" customFormat="1"/>
    <row r="76" s="60" customFormat="1"/>
    <row r="77" s="60" customFormat="1"/>
    <row r="78" s="60" customFormat="1"/>
  </sheetData>
  <mergeCells count="43">
    <mergeCell ref="A45:A50"/>
    <mergeCell ref="A51:A56"/>
    <mergeCell ref="A27:A28"/>
    <mergeCell ref="A29:A30"/>
    <mergeCell ref="A31:A32"/>
    <mergeCell ref="A33:A38"/>
    <mergeCell ref="A39:A44"/>
    <mergeCell ref="A13:A14"/>
    <mergeCell ref="A15:A20"/>
    <mergeCell ref="A21:A22"/>
    <mergeCell ref="A23:A24"/>
    <mergeCell ref="A25:A26"/>
    <mergeCell ref="A1:J1"/>
    <mergeCell ref="C2:F2"/>
    <mergeCell ref="G2:J2"/>
    <mergeCell ref="A3:A10"/>
    <mergeCell ref="A11:A12"/>
    <mergeCell ref="C6:C10"/>
    <mergeCell ref="D6:D10"/>
    <mergeCell ref="E6:E10"/>
    <mergeCell ref="F6:F10"/>
    <mergeCell ref="H6:H10"/>
    <mergeCell ref="I6:I10"/>
    <mergeCell ref="J6:J10"/>
    <mergeCell ref="J34:J38"/>
    <mergeCell ref="C16:C20"/>
    <mergeCell ref="D16:D20"/>
    <mergeCell ref="E16:E20"/>
    <mergeCell ref="F16:F20"/>
    <mergeCell ref="H16:H20"/>
    <mergeCell ref="I16:I20"/>
    <mergeCell ref="J16:J20"/>
    <mergeCell ref="C34:C38"/>
    <mergeCell ref="D34:D38"/>
    <mergeCell ref="E34:E38"/>
    <mergeCell ref="H34:H38"/>
    <mergeCell ref="I34:I38"/>
    <mergeCell ref="J40:J44"/>
    <mergeCell ref="C40:C44"/>
    <mergeCell ref="D40:D44"/>
    <mergeCell ref="E40:E44"/>
    <mergeCell ref="H40:H44"/>
    <mergeCell ref="I40:I44"/>
  </mergeCells>
  <phoneticPr fontId="22" type="noConversion"/>
  <pageMargins left="0.31388888888888899" right="0.31388888888888899" top="0.74791666666666701" bottom="0.74791666666666701" header="0.31388888888888899" footer="0.31388888888888899"/>
  <pageSetup paperSize="9" scale="96" fitToHeight="2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B153"/>
  <sheetViews>
    <sheetView zoomScaleNormal="100" workbookViewId="0">
      <selection activeCell="E24" sqref="E24:E28"/>
    </sheetView>
  </sheetViews>
  <sheetFormatPr defaultColWidth="10.875" defaultRowHeight="11.25"/>
  <cols>
    <col min="1" max="2" width="9.625" style="47" customWidth="1"/>
    <col min="3" max="6" width="9.625" style="57" customWidth="1"/>
    <col min="7" max="14" width="9.625" style="47" customWidth="1"/>
    <col min="15" max="15" width="19" style="2" hidden="1" customWidth="1"/>
    <col min="16" max="16" width="15" style="2" customWidth="1"/>
    <col min="17" max="19" width="10.875" style="2"/>
    <col min="20" max="256" width="10.875" style="47"/>
    <col min="257" max="270" width="10.875" style="47" customWidth="1"/>
    <col min="271" max="271" width="19" style="47" customWidth="1"/>
    <col min="272" max="272" width="15" style="47" customWidth="1"/>
    <col min="273" max="512" width="10.875" style="47"/>
    <col min="513" max="526" width="10.875" style="47" customWidth="1"/>
    <col min="527" max="527" width="19" style="47" customWidth="1"/>
    <col min="528" max="528" width="15" style="47" customWidth="1"/>
    <col min="529" max="768" width="10.875" style="47"/>
    <col min="769" max="782" width="10.875" style="47" customWidth="1"/>
    <col min="783" max="783" width="19" style="47" customWidth="1"/>
    <col min="784" max="784" width="15" style="47" customWidth="1"/>
    <col min="785" max="1024" width="10.875" style="47"/>
    <col min="1025" max="1038" width="10.875" style="47" customWidth="1"/>
    <col min="1039" max="1039" width="19" style="47" customWidth="1"/>
    <col min="1040" max="1040" width="15" style="47" customWidth="1"/>
    <col min="1041" max="1280" width="10.875" style="47"/>
    <col min="1281" max="1294" width="10.875" style="47" customWidth="1"/>
    <col min="1295" max="1295" width="19" style="47" customWidth="1"/>
    <col min="1296" max="1296" width="15" style="47" customWidth="1"/>
    <col min="1297" max="1536" width="10.875" style="47"/>
    <col min="1537" max="1550" width="10.875" style="47" customWidth="1"/>
    <col min="1551" max="1551" width="19" style="47" customWidth="1"/>
    <col min="1552" max="1552" width="15" style="47" customWidth="1"/>
    <col min="1553" max="1792" width="10.875" style="47"/>
    <col min="1793" max="1806" width="10.875" style="47" customWidth="1"/>
    <col min="1807" max="1807" width="19" style="47" customWidth="1"/>
    <col min="1808" max="1808" width="15" style="47" customWidth="1"/>
    <col min="1809" max="2048" width="10.875" style="47"/>
    <col min="2049" max="2062" width="10.875" style="47" customWidth="1"/>
    <col min="2063" max="2063" width="19" style="47" customWidth="1"/>
    <col min="2064" max="2064" width="15" style="47" customWidth="1"/>
    <col min="2065" max="2304" width="10.875" style="47"/>
    <col min="2305" max="2318" width="10.875" style="47" customWidth="1"/>
    <col min="2319" max="2319" width="19" style="47" customWidth="1"/>
    <col min="2320" max="2320" width="15" style="47" customWidth="1"/>
    <col min="2321" max="2560" width="10.875" style="47"/>
    <col min="2561" max="2574" width="10.875" style="47" customWidth="1"/>
    <col min="2575" max="2575" width="19" style="47" customWidth="1"/>
    <col min="2576" max="2576" width="15" style="47" customWidth="1"/>
    <col min="2577" max="2816" width="10.875" style="47"/>
    <col min="2817" max="2830" width="10.875" style="47" customWidth="1"/>
    <col min="2831" max="2831" width="19" style="47" customWidth="1"/>
    <col min="2832" max="2832" width="15" style="47" customWidth="1"/>
    <col min="2833" max="3072" width="10.875" style="47"/>
    <col min="3073" max="3086" width="10.875" style="47" customWidth="1"/>
    <col min="3087" max="3087" width="19" style="47" customWidth="1"/>
    <col min="3088" max="3088" width="15" style="47" customWidth="1"/>
    <col min="3089" max="3328" width="10.875" style="47"/>
    <col min="3329" max="3342" width="10.875" style="47" customWidth="1"/>
    <col min="3343" max="3343" width="19" style="47" customWidth="1"/>
    <col min="3344" max="3344" width="15" style="47" customWidth="1"/>
    <col min="3345" max="3584" width="10.875" style="47"/>
    <col min="3585" max="3598" width="10.875" style="47" customWidth="1"/>
    <col min="3599" max="3599" width="19" style="47" customWidth="1"/>
    <col min="3600" max="3600" width="15" style="47" customWidth="1"/>
    <col min="3601" max="3840" width="10.875" style="47"/>
    <col min="3841" max="3854" width="10.875" style="47" customWidth="1"/>
    <col min="3855" max="3855" width="19" style="47" customWidth="1"/>
    <col min="3856" max="3856" width="15" style="47" customWidth="1"/>
    <col min="3857" max="4096" width="10.875" style="47"/>
    <col min="4097" max="4110" width="10.875" style="47" customWidth="1"/>
    <col min="4111" max="4111" width="19" style="47" customWidth="1"/>
    <col min="4112" max="4112" width="15" style="47" customWidth="1"/>
    <col min="4113" max="4352" width="10.875" style="47"/>
    <col min="4353" max="4366" width="10.875" style="47" customWidth="1"/>
    <col min="4367" max="4367" width="19" style="47" customWidth="1"/>
    <col min="4368" max="4368" width="15" style="47" customWidth="1"/>
    <col min="4369" max="4608" width="10.875" style="47"/>
    <col min="4609" max="4622" width="10.875" style="47" customWidth="1"/>
    <col min="4623" max="4623" width="19" style="47" customWidth="1"/>
    <col min="4624" max="4624" width="15" style="47" customWidth="1"/>
    <col min="4625" max="4864" width="10.875" style="47"/>
    <col min="4865" max="4878" width="10.875" style="47" customWidth="1"/>
    <col min="4879" max="4879" width="19" style="47" customWidth="1"/>
    <col min="4880" max="4880" width="15" style="47" customWidth="1"/>
    <col min="4881" max="5120" width="10.875" style="47"/>
    <col min="5121" max="5134" width="10.875" style="47" customWidth="1"/>
    <col min="5135" max="5135" width="19" style="47" customWidth="1"/>
    <col min="5136" max="5136" width="15" style="47" customWidth="1"/>
    <col min="5137" max="5376" width="10.875" style="47"/>
    <col min="5377" max="5390" width="10.875" style="47" customWidth="1"/>
    <col min="5391" max="5391" width="19" style="47" customWidth="1"/>
    <col min="5392" max="5392" width="15" style="47" customWidth="1"/>
    <col min="5393" max="5632" width="10.875" style="47"/>
    <col min="5633" max="5646" width="10.875" style="47" customWidth="1"/>
    <col min="5647" max="5647" width="19" style="47" customWidth="1"/>
    <col min="5648" max="5648" width="15" style="47" customWidth="1"/>
    <col min="5649" max="5888" width="10.875" style="47"/>
    <col min="5889" max="5902" width="10.875" style="47" customWidth="1"/>
    <col min="5903" max="5903" width="19" style="47" customWidth="1"/>
    <col min="5904" max="5904" width="15" style="47" customWidth="1"/>
    <col min="5905" max="6144" width="10.875" style="47"/>
    <col min="6145" max="6158" width="10.875" style="47" customWidth="1"/>
    <col min="6159" max="6159" width="19" style="47" customWidth="1"/>
    <col min="6160" max="6160" width="15" style="47" customWidth="1"/>
    <col min="6161" max="6400" width="10.875" style="47"/>
    <col min="6401" max="6414" width="10.875" style="47" customWidth="1"/>
    <col min="6415" max="6415" width="19" style="47" customWidth="1"/>
    <col min="6416" max="6416" width="15" style="47" customWidth="1"/>
    <col min="6417" max="6656" width="10.875" style="47"/>
    <col min="6657" max="6670" width="10.875" style="47" customWidth="1"/>
    <col min="6671" max="6671" width="19" style="47" customWidth="1"/>
    <col min="6672" max="6672" width="15" style="47" customWidth="1"/>
    <col min="6673" max="6912" width="10.875" style="47"/>
    <col min="6913" max="6926" width="10.875" style="47" customWidth="1"/>
    <col min="6927" max="6927" width="19" style="47" customWidth="1"/>
    <col min="6928" max="6928" width="15" style="47" customWidth="1"/>
    <col min="6929" max="7168" width="10.875" style="47"/>
    <col min="7169" max="7182" width="10.875" style="47" customWidth="1"/>
    <col min="7183" max="7183" width="19" style="47" customWidth="1"/>
    <col min="7184" max="7184" width="15" style="47" customWidth="1"/>
    <col min="7185" max="7424" width="10.875" style="47"/>
    <col min="7425" max="7438" width="10.875" style="47" customWidth="1"/>
    <col min="7439" max="7439" width="19" style="47" customWidth="1"/>
    <col min="7440" max="7440" width="15" style="47" customWidth="1"/>
    <col min="7441" max="7680" width="10.875" style="47"/>
    <col min="7681" max="7694" width="10.875" style="47" customWidth="1"/>
    <col min="7695" max="7695" width="19" style="47" customWidth="1"/>
    <col min="7696" max="7696" width="15" style="47" customWidth="1"/>
    <col min="7697" max="7936" width="10.875" style="47"/>
    <col min="7937" max="7950" width="10.875" style="47" customWidth="1"/>
    <col min="7951" max="7951" width="19" style="47" customWidth="1"/>
    <col min="7952" max="7952" width="15" style="47" customWidth="1"/>
    <col min="7953" max="8192" width="10.875" style="47"/>
    <col min="8193" max="8206" width="10.875" style="47" customWidth="1"/>
    <col min="8207" max="8207" width="19" style="47" customWidth="1"/>
    <col min="8208" max="8208" width="15" style="47" customWidth="1"/>
    <col min="8209" max="8448" width="10.875" style="47"/>
    <col min="8449" max="8462" width="10.875" style="47" customWidth="1"/>
    <col min="8463" max="8463" width="19" style="47" customWidth="1"/>
    <col min="8464" max="8464" width="15" style="47" customWidth="1"/>
    <col min="8465" max="8704" width="10.875" style="47"/>
    <col min="8705" max="8718" width="10.875" style="47" customWidth="1"/>
    <col min="8719" max="8719" width="19" style="47" customWidth="1"/>
    <col min="8720" max="8720" width="15" style="47" customWidth="1"/>
    <col min="8721" max="8960" width="10.875" style="47"/>
    <col min="8961" max="8974" width="10.875" style="47" customWidth="1"/>
    <col min="8975" max="8975" width="19" style="47" customWidth="1"/>
    <col min="8976" max="8976" width="15" style="47" customWidth="1"/>
    <col min="8977" max="9216" width="10.875" style="47"/>
    <col min="9217" max="9230" width="10.875" style="47" customWidth="1"/>
    <col min="9231" max="9231" width="19" style="47" customWidth="1"/>
    <col min="9232" max="9232" width="15" style="47" customWidth="1"/>
    <col min="9233" max="9472" width="10.875" style="47"/>
    <col min="9473" max="9486" width="10.875" style="47" customWidth="1"/>
    <col min="9487" max="9487" width="19" style="47" customWidth="1"/>
    <col min="9488" max="9488" width="15" style="47" customWidth="1"/>
    <col min="9489" max="9728" width="10.875" style="47"/>
    <col min="9729" max="9742" width="10.875" style="47" customWidth="1"/>
    <col min="9743" max="9743" width="19" style="47" customWidth="1"/>
    <col min="9744" max="9744" width="15" style="47" customWidth="1"/>
    <col min="9745" max="9984" width="10.875" style="47"/>
    <col min="9985" max="9998" width="10.875" style="47" customWidth="1"/>
    <col min="9999" max="9999" width="19" style="47" customWidth="1"/>
    <col min="10000" max="10000" width="15" style="47" customWidth="1"/>
    <col min="10001" max="10240" width="10.875" style="47"/>
    <col min="10241" max="10254" width="10.875" style="47" customWidth="1"/>
    <col min="10255" max="10255" width="19" style="47" customWidth="1"/>
    <col min="10256" max="10256" width="15" style="47" customWidth="1"/>
    <col min="10257" max="10496" width="10.875" style="47"/>
    <col min="10497" max="10510" width="10.875" style="47" customWidth="1"/>
    <col min="10511" max="10511" width="19" style="47" customWidth="1"/>
    <col min="10512" max="10512" width="15" style="47" customWidth="1"/>
    <col min="10513" max="10752" width="10.875" style="47"/>
    <col min="10753" max="10766" width="10.875" style="47" customWidth="1"/>
    <col min="10767" max="10767" width="19" style="47" customWidth="1"/>
    <col min="10768" max="10768" width="15" style="47" customWidth="1"/>
    <col min="10769" max="11008" width="10.875" style="47"/>
    <col min="11009" max="11022" width="10.875" style="47" customWidth="1"/>
    <col min="11023" max="11023" width="19" style="47" customWidth="1"/>
    <col min="11024" max="11024" width="15" style="47" customWidth="1"/>
    <col min="11025" max="11264" width="10.875" style="47"/>
    <col min="11265" max="11278" width="10.875" style="47" customWidth="1"/>
    <col min="11279" max="11279" width="19" style="47" customWidth="1"/>
    <col min="11280" max="11280" width="15" style="47" customWidth="1"/>
    <col min="11281" max="11520" width="10.875" style="47"/>
    <col min="11521" max="11534" width="10.875" style="47" customWidth="1"/>
    <col min="11535" max="11535" width="19" style="47" customWidth="1"/>
    <col min="11536" max="11536" width="15" style="47" customWidth="1"/>
    <col min="11537" max="11776" width="10.875" style="47"/>
    <col min="11777" max="11790" width="10.875" style="47" customWidth="1"/>
    <col min="11791" max="11791" width="19" style="47" customWidth="1"/>
    <col min="11792" max="11792" width="15" style="47" customWidth="1"/>
    <col min="11793" max="12032" width="10.875" style="47"/>
    <col min="12033" max="12046" width="10.875" style="47" customWidth="1"/>
    <col min="12047" max="12047" width="19" style="47" customWidth="1"/>
    <col min="12048" max="12048" width="15" style="47" customWidth="1"/>
    <col min="12049" max="12288" width="10.875" style="47"/>
    <col min="12289" max="12302" width="10.875" style="47" customWidth="1"/>
    <col min="12303" max="12303" width="19" style="47" customWidth="1"/>
    <col min="12304" max="12304" width="15" style="47" customWidth="1"/>
    <col min="12305" max="12544" width="10.875" style="47"/>
    <col min="12545" max="12558" width="10.875" style="47" customWidth="1"/>
    <col min="12559" max="12559" width="19" style="47" customWidth="1"/>
    <col min="12560" max="12560" width="15" style="47" customWidth="1"/>
    <col min="12561" max="12800" width="10.875" style="47"/>
    <col min="12801" max="12814" width="10.875" style="47" customWidth="1"/>
    <col min="12815" max="12815" width="19" style="47" customWidth="1"/>
    <col min="12816" max="12816" width="15" style="47" customWidth="1"/>
    <col min="12817" max="13056" width="10.875" style="47"/>
    <col min="13057" max="13070" width="10.875" style="47" customWidth="1"/>
    <col min="13071" max="13071" width="19" style="47" customWidth="1"/>
    <col min="13072" max="13072" width="15" style="47" customWidth="1"/>
    <col min="13073" max="13312" width="10.875" style="47"/>
    <col min="13313" max="13326" width="10.875" style="47" customWidth="1"/>
    <col min="13327" max="13327" width="19" style="47" customWidth="1"/>
    <col min="13328" max="13328" width="15" style="47" customWidth="1"/>
    <col min="13329" max="13568" width="10.875" style="47"/>
    <col min="13569" max="13582" width="10.875" style="47" customWidth="1"/>
    <col min="13583" max="13583" width="19" style="47" customWidth="1"/>
    <col min="13584" max="13584" width="15" style="47" customWidth="1"/>
    <col min="13585" max="13824" width="10.875" style="47"/>
    <col min="13825" max="13838" width="10.875" style="47" customWidth="1"/>
    <col min="13839" max="13839" width="19" style="47" customWidth="1"/>
    <col min="13840" max="13840" width="15" style="47" customWidth="1"/>
    <col min="13841" max="14080" width="10.875" style="47"/>
    <col min="14081" max="14094" width="10.875" style="47" customWidth="1"/>
    <col min="14095" max="14095" width="19" style="47" customWidth="1"/>
    <col min="14096" max="14096" width="15" style="47" customWidth="1"/>
    <col min="14097" max="14336" width="10.875" style="47"/>
    <col min="14337" max="14350" width="10.875" style="47" customWidth="1"/>
    <col min="14351" max="14351" width="19" style="47" customWidth="1"/>
    <col min="14352" max="14352" width="15" style="47" customWidth="1"/>
    <col min="14353" max="14592" width="10.875" style="47"/>
    <col min="14593" max="14606" width="10.875" style="47" customWidth="1"/>
    <col min="14607" max="14607" width="19" style="47" customWidth="1"/>
    <col min="14608" max="14608" width="15" style="47" customWidth="1"/>
    <col min="14609" max="14848" width="10.875" style="47"/>
    <col min="14849" max="14862" width="10.875" style="47" customWidth="1"/>
    <col min="14863" max="14863" width="19" style="47" customWidth="1"/>
    <col min="14864" max="14864" width="15" style="47" customWidth="1"/>
    <col min="14865" max="15104" width="10.875" style="47"/>
    <col min="15105" max="15118" width="10.875" style="47" customWidth="1"/>
    <col min="15119" max="15119" width="19" style="47" customWidth="1"/>
    <col min="15120" max="15120" width="15" style="47" customWidth="1"/>
    <col min="15121" max="15360" width="10.875" style="47"/>
    <col min="15361" max="15374" width="10.875" style="47" customWidth="1"/>
    <col min="15375" max="15375" width="19" style="47" customWidth="1"/>
    <col min="15376" max="15376" width="15" style="47" customWidth="1"/>
    <col min="15377" max="15616" width="10.875" style="47"/>
    <col min="15617" max="15630" width="10.875" style="47" customWidth="1"/>
    <col min="15631" max="15631" width="19" style="47" customWidth="1"/>
    <col min="15632" max="15632" width="15" style="47" customWidth="1"/>
    <col min="15633" max="15872" width="10.875" style="47"/>
    <col min="15873" max="15886" width="10.875" style="47" customWidth="1"/>
    <col min="15887" max="15887" width="19" style="47" customWidth="1"/>
    <col min="15888" max="15888" width="15" style="47" customWidth="1"/>
    <col min="15889" max="16128" width="10.875" style="47"/>
    <col min="16129" max="16142" width="10.875" style="47" customWidth="1"/>
    <col min="16143" max="16143" width="19" style="47" customWidth="1"/>
    <col min="16144" max="16144" width="15" style="47" customWidth="1"/>
    <col min="16145" max="16384" width="10.875" style="47"/>
  </cols>
  <sheetData>
    <row r="1" spans="1:106" ht="23.25" customHeight="1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  <c r="P1" s="11"/>
    </row>
    <row r="2" spans="1:106" s="56" customFormat="1" ht="11.1" customHeight="1">
      <c r="A2" s="29" t="s">
        <v>7</v>
      </c>
      <c r="B2" s="30" t="s">
        <v>8</v>
      </c>
      <c r="C2" s="187" t="s">
        <v>4</v>
      </c>
      <c r="D2" s="188"/>
      <c r="E2" s="188"/>
      <c r="F2" s="189"/>
      <c r="G2" s="187" t="s">
        <v>2</v>
      </c>
      <c r="H2" s="188"/>
      <c r="I2" s="188"/>
      <c r="J2" s="189"/>
      <c r="K2" s="187" t="s">
        <v>1</v>
      </c>
      <c r="L2" s="188"/>
      <c r="M2" s="188"/>
      <c r="N2" s="189"/>
      <c r="O2" s="42" t="s">
        <v>9</v>
      </c>
      <c r="P2" s="11"/>
      <c r="Q2" s="40"/>
      <c r="R2" s="40"/>
      <c r="S2" s="40"/>
    </row>
    <row r="3" spans="1:106" ht="11.1" customHeight="1">
      <c r="A3" s="190" t="s">
        <v>10</v>
      </c>
      <c r="B3" s="6" t="s">
        <v>11</v>
      </c>
      <c r="C3" s="123">
        <v>1504</v>
      </c>
      <c r="D3" s="98">
        <v>1503</v>
      </c>
      <c r="E3" s="98">
        <v>1502</v>
      </c>
      <c r="F3" s="123">
        <v>1501</v>
      </c>
      <c r="G3" s="124">
        <v>1504</v>
      </c>
      <c r="H3" s="89">
        <v>1503</v>
      </c>
      <c r="I3" s="89">
        <v>1502</v>
      </c>
      <c r="J3" s="99">
        <v>1501</v>
      </c>
      <c r="K3" s="99">
        <v>1504</v>
      </c>
      <c r="L3" s="89">
        <v>1503</v>
      </c>
      <c r="M3" s="89">
        <v>1502</v>
      </c>
      <c r="N3" s="99">
        <v>1501</v>
      </c>
      <c r="P3" s="11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</row>
    <row r="4" spans="1:106" ht="11.1" customHeight="1">
      <c r="A4" s="190"/>
      <c r="B4" s="6" t="s">
        <v>12</v>
      </c>
      <c r="C4" s="123" t="s">
        <v>13</v>
      </c>
      <c r="D4" s="98" t="s">
        <v>14</v>
      </c>
      <c r="E4" s="98" t="s">
        <v>14</v>
      </c>
      <c r="F4" s="123" t="s">
        <v>13</v>
      </c>
      <c r="G4" s="124" t="s">
        <v>13</v>
      </c>
      <c r="H4" s="89" t="s">
        <v>14</v>
      </c>
      <c r="I4" s="89" t="s">
        <v>14</v>
      </c>
      <c r="J4" s="99" t="s">
        <v>13</v>
      </c>
      <c r="K4" s="99" t="s">
        <v>13</v>
      </c>
      <c r="L4" s="89" t="s">
        <v>14</v>
      </c>
      <c r="M4" s="89" t="s">
        <v>14</v>
      </c>
      <c r="N4" s="99" t="s">
        <v>13</v>
      </c>
    </row>
    <row r="5" spans="1:106" ht="11.1" customHeight="1">
      <c r="A5" s="190"/>
      <c r="B5" s="6" t="s">
        <v>15</v>
      </c>
      <c r="C5" s="123" t="s">
        <v>0</v>
      </c>
      <c r="D5" s="98" t="s">
        <v>0</v>
      </c>
      <c r="E5" s="98" t="s">
        <v>0</v>
      </c>
      <c r="F5" s="123" t="s">
        <v>0</v>
      </c>
      <c r="G5" s="125" t="s">
        <v>0</v>
      </c>
      <c r="H5" s="89" t="s">
        <v>0</v>
      </c>
      <c r="I5" s="89" t="s">
        <v>0</v>
      </c>
      <c r="J5" s="99" t="s">
        <v>0</v>
      </c>
      <c r="K5" s="99" t="s">
        <v>0</v>
      </c>
      <c r="L5" s="96" t="s">
        <v>0</v>
      </c>
      <c r="M5" s="96" t="s">
        <v>0</v>
      </c>
      <c r="N5" s="100" t="s">
        <v>0</v>
      </c>
    </row>
    <row r="6" spans="1:106" ht="11.1" customHeight="1">
      <c r="A6" s="190"/>
      <c r="B6" s="6" t="s">
        <v>16</v>
      </c>
      <c r="C6" s="123">
        <v>87.45</v>
      </c>
      <c r="D6" s="181" t="s">
        <v>137</v>
      </c>
      <c r="E6" s="181" t="s">
        <v>137</v>
      </c>
      <c r="F6" s="126">
        <v>87.29</v>
      </c>
      <c r="G6" s="126">
        <v>87.29</v>
      </c>
      <c r="H6" s="181" t="s">
        <v>137</v>
      </c>
      <c r="I6" s="181" t="s">
        <v>137</v>
      </c>
      <c r="J6" s="99">
        <v>87.1</v>
      </c>
      <c r="K6" s="99">
        <v>87.1</v>
      </c>
      <c r="L6" s="181" t="s">
        <v>137</v>
      </c>
      <c r="M6" s="181" t="s">
        <v>137</v>
      </c>
      <c r="N6" s="126">
        <v>87.93</v>
      </c>
      <c r="O6" s="9" t="e">
        <f>N6+M6+L6+K6+J6+I6+H6+G6+F6+E6+D6+C6</f>
        <v>#VALUE!</v>
      </c>
    </row>
    <row r="7" spans="1:106" ht="11.1" customHeight="1">
      <c r="A7" s="190"/>
      <c r="B7" s="6" t="s">
        <v>17</v>
      </c>
      <c r="C7" s="123" t="s">
        <v>47</v>
      </c>
      <c r="D7" s="182"/>
      <c r="E7" s="182"/>
      <c r="F7" s="111" t="s">
        <v>48</v>
      </c>
      <c r="G7" s="111" t="s">
        <v>48</v>
      </c>
      <c r="H7" s="182"/>
      <c r="I7" s="182"/>
      <c r="J7" s="99" t="s">
        <v>43</v>
      </c>
      <c r="K7" s="99" t="s">
        <v>43</v>
      </c>
      <c r="L7" s="182"/>
      <c r="M7" s="182"/>
      <c r="N7" s="103" t="s">
        <v>42</v>
      </c>
      <c r="O7" s="9">
        <f>N7+M7+L7+K7+J7+I7+H7+G7+F7+E7+D7+C7</f>
        <v>410.12</v>
      </c>
    </row>
    <row r="8" spans="1:106" ht="11.1" customHeight="1">
      <c r="A8" s="190"/>
      <c r="B8" s="6" t="s">
        <v>18</v>
      </c>
      <c r="C8" s="127">
        <v>29380.49</v>
      </c>
      <c r="D8" s="182"/>
      <c r="E8" s="182"/>
      <c r="F8" s="127">
        <v>29378.26</v>
      </c>
      <c r="G8" s="127">
        <v>29378.26</v>
      </c>
      <c r="H8" s="182"/>
      <c r="I8" s="182"/>
      <c r="J8" s="99">
        <v>29378.84</v>
      </c>
      <c r="K8" s="99">
        <v>29378.84</v>
      </c>
      <c r="L8" s="182"/>
      <c r="M8" s="182"/>
      <c r="N8" s="127">
        <v>29378.59</v>
      </c>
      <c r="O8" s="9"/>
    </row>
    <row r="9" spans="1:106" ht="11.1" customHeight="1">
      <c r="A9" s="190"/>
      <c r="B9" s="6" t="s">
        <v>19</v>
      </c>
      <c r="C9" s="122">
        <v>22987</v>
      </c>
      <c r="D9" s="182"/>
      <c r="E9" s="182"/>
      <c r="F9" s="122">
        <v>22987</v>
      </c>
      <c r="G9" s="122">
        <v>22987</v>
      </c>
      <c r="H9" s="182"/>
      <c r="I9" s="182"/>
      <c r="J9" s="99">
        <v>22987</v>
      </c>
      <c r="K9" s="99">
        <v>22987</v>
      </c>
      <c r="L9" s="182"/>
      <c r="M9" s="182"/>
      <c r="N9" s="122">
        <v>22987</v>
      </c>
      <c r="O9" s="9">
        <f t="shared" ref="O9:O23" si="0">N9+M9+L9+K9+J9+I9+H9+G9+F9+E9+D9+C9</f>
        <v>137922</v>
      </c>
    </row>
    <row r="10" spans="1:106" ht="11.1" customHeight="1">
      <c r="A10" s="190"/>
      <c r="B10" s="6" t="s">
        <v>20</v>
      </c>
      <c r="C10" s="122">
        <v>2010213</v>
      </c>
      <c r="D10" s="183"/>
      <c r="E10" s="183"/>
      <c r="F10" s="122">
        <v>2006535</v>
      </c>
      <c r="G10" s="122">
        <v>2006535</v>
      </c>
      <c r="H10" s="183"/>
      <c r="I10" s="183"/>
      <c r="J10" s="99">
        <v>2002168</v>
      </c>
      <c r="K10" s="99">
        <v>2002168</v>
      </c>
      <c r="L10" s="183"/>
      <c r="M10" s="183"/>
      <c r="N10" s="122">
        <v>2021247</v>
      </c>
      <c r="O10" s="9">
        <f t="shared" si="0"/>
        <v>12048866</v>
      </c>
    </row>
    <row r="11" spans="1:106" ht="11.1" customHeight="1">
      <c r="A11" s="190" t="s">
        <v>21</v>
      </c>
      <c r="B11" s="6" t="s">
        <v>11</v>
      </c>
      <c r="C11" s="98">
        <v>1404</v>
      </c>
      <c r="D11" s="98">
        <v>1403</v>
      </c>
      <c r="E11" s="98">
        <v>1402</v>
      </c>
      <c r="F11" s="123">
        <v>1401</v>
      </c>
      <c r="G11" s="124">
        <v>1404</v>
      </c>
      <c r="H11" s="89">
        <v>1403</v>
      </c>
      <c r="I11" s="89">
        <v>1402</v>
      </c>
      <c r="J11" s="99">
        <v>1401</v>
      </c>
      <c r="K11" s="99">
        <v>1404</v>
      </c>
      <c r="L11" s="89">
        <v>1403</v>
      </c>
      <c r="M11" s="89">
        <v>1402</v>
      </c>
      <c r="N11" s="89">
        <v>1401</v>
      </c>
      <c r="O11" s="9">
        <f t="shared" si="0"/>
        <v>16830</v>
      </c>
    </row>
    <row r="12" spans="1:106" ht="11.1" customHeight="1">
      <c r="A12" s="190"/>
      <c r="B12" s="6" t="s">
        <v>16</v>
      </c>
      <c r="C12" s="181" t="s">
        <v>137</v>
      </c>
      <c r="D12" s="181" t="s">
        <v>137</v>
      </c>
      <c r="E12" s="181" t="s">
        <v>137</v>
      </c>
      <c r="F12" s="126">
        <v>87.29</v>
      </c>
      <c r="G12" s="126">
        <v>87.29</v>
      </c>
      <c r="H12" s="181" t="s">
        <v>137</v>
      </c>
      <c r="I12" s="181" t="s">
        <v>137</v>
      </c>
      <c r="J12" s="99">
        <v>87.1</v>
      </c>
      <c r="K12" s="99">
        <v>87.1</v>
      </c>
      <c r="L12" s="181" t="s">
        <v>137</v>
      </c>
      <c r="M12" s="181" t="s">
        <v>137</v>
      </c>
      <c r="N12" s="181" t="s">
        <v>137</v>
      </c>
      <c r="O12" s="9" t="e">
        <f t="shared" si="0"/>
        <v>#VALUE!</v>
      </c>
    </row>
    <row r="13" spans="1:106" ht="11.1" customHeight="1">
      <c r="A13" s="190"/>
      <c r="B13" s="6" t="s">
        <v>17</v>
      </c>
      <c r="C13" s="182"/>
      <c r="D13" s="182"/>
      <c r="E13" s="182"/>
      <c r="F13" s="111" t="s">
        <v>48</v>
      </c>
      <c r="G13" s="111" t="s">
        <v>48</v>
      </c>
      <c r="H13" s="182"/>
      <c r="I13" s="182"/>
      <c r="J13" s="99" t="s">
        <v>43</v>
      </c>
      <c r="K13" s="99" t="s">
        <v>43</v>
      </c>
      <c r="L13" s="182"/>
      <c r="M13" s="182"/>
      <c r="N13" s="182"/>
      <c r="O13" s="9">
        <f t="shared" si="0"/>
        <v>272.90000000000003</v>
      </c>
    </row>
    <row r="14" spans="1:106" ht="11.1" customHeight="1">
      <c r="A14" s="190"/>
      <c r="B14" s="6" t="s">
        <v>18</v>
      </c>
      <c r="C14" s="182"/>
      <c r="D14" s="182"/>
      <c r="E14" s="182"/>
      <c r="F14" s="127">
        <v>29484.34</v>
      </c>
      <c r="G14" s="127">
        <v>29484.34</v>
      </c>
      <c r="H14" s="182"/>
      <c r="I14" s="182"/>
      <c r="J14" s="99">
        <v>29484.92</v>
      </c>
      <c r="K14" s="99">
        <v>29484.92</v>
      </c>
      <c r="L14" s="182"/>
      <c r="M14" s="182"/>
      <c r="N14" s="182"/>
      <c r="O14" s="9">
        <f t="shared" si="0"/>
        <v>117938.51999999999</v>
      </c>
    </row>
    <row r="15" spans="1:106" ht="11.1" customHeight="1">
      <c r="A15" s="190"/>
      <c r="B15" s="6" t="s">
        <v>19</v>
      </c>
      <c r="C15" s="182"/>
      <c r="D15" s="182"/>
      <c r="E15" s="182"/>
      <c r="F15" s="116">
        <v>23070</v>
      </c>
      <c r="G15" s="116">
        <v>23070</v>
      </c>
      <c r="H15" s="182"/>
      <c r="I15" s="182"/>
      <c r="J15" s="99">
        <v>23070</v>
      </c>
      <c r="K15" s="99">
        <v>23070</v>
      </c>
      <c r="L15" s="182"/>
      <c r="M15" s="182"/>
      <c r="N15" s="182"/>
      <c r="O15" s="9">
        <f t="shared" si="0"/>
        <v>92280</v>
      </c>
    </row>
    <row r="16" spans="1:106" ht="11.1" customHeight="1">
      <c r="A16" s="190"/>
      <c r="B16" s="6" t="s">
        <v>20</v>
      </c>
      <c r="C16" s="183"/>
      <c r="D16" s="183"/>
      <c r="E16" s="183"/>
      <c r="F16" s="116">
        <v>2013780</v>
      </c>
      <c r="G16" s="116">
        <v>2013780</v>
      </c>
      <c r="H16" s="183"/>
      <c r="I16" s="183"/>
      <c r="J16" s="99">
        <v>2009397</v>
      </c>
      <c r="K16" s="99">
        <v>2009397</v>
      </c>
      <c r="L16" s="183"/>
      <c r="M16" s="183"/>
      <c r="N16" s="183"/>
      <c r="O16" s="9">
        <f t="shared" si="0"/>
        <v>8046354</v>
      </c>
    </row>
    <row r="17" spans="1:15" ht="11.1" customHeight="1">
      <c r="A17" s="190" t="s">
        <v>22</v>
      </c>
      <c r="B17" s="6" t="s">
        <v>11</v>
      </c>
      <c r="C17" s="98">
        <v>1304</v>
      </c>
      <c r="D17" s="98">
        <v>1303</v>
      </c>
      <c r="E17" s="98">
        <v>1302</v>
      </c>
      <c r="F17" s="123">
        <v>1301</v>
      </c>
      <c r="G17" s="124">
        <v>1304</v>
      </c>
      <c r="H17" s="89">
        <v>1303</v>
      </c>
      <c r="I17" s="89">
        <v>1302</v>
      </c>
      <c r="J17" s="89">
        <v>1301</v>
      </c>
      <c r="K17" s="99">
        <v>1304</v>
      </c>
      <c r="L17" s="89">
        <v>1303</v>
      </c>
      <c r="M17" s="89">
        <v>1302</v>
      </c>
      <c r="N17" s="89">
        <v>1301</v>
      </c>
      <c r="O17" s="9">
        <f t="shared" si="0"/>
        <v>15630</v>
      </c>
    </row>
    <row r="18" spans="1:15" ht="11.1" customHeight="1">
      <c r="A18" s="190"/>
      <c r="B18" s="6" t="s">
        <v>16</v>
      </c>
      <c r="C18" s="181" t="s">
        <v>137</v>
      </c>
      <c r="D18" s="181" t="s">
        <v>137</v>
      </c>
      <c r="E18" s="181" t="s">
        <v>137</v>
      </c>
      <c r="F18" s="126">
        <v>87.29</v>
      </c>
      <c r="G18" s="126">
        <v>87.29</v>
      </c>
      <c r="H18" s="181" t="s">
        <v>137</v>
      </c>
      <c r="I18" s="181" t="s">
        <v>137</v>
      </c>
      <c r="J18" s="181" t="s">
        <v>137</v>
      </c>
      <c r="K18" s="99">
        <v>87.1</v>
      </c>
      <c r="L18" s="181" t="s">
        <v>137</v>
      </c>
      <c r="M18" s="181" t="s">
        <v>137</v>
      </c>
      <c r="N18" s="181" t="s">
        <v>137</v>
      </c>
      <c r="O18" s="9" t="e">
        <f t="shared" si="0"/>
        <v>#VALUE!</v>
      </c>
    </row>
    <row r="19" spans="1:15" ht="11.1" customHeight="1">
      <c r="A19" s="190"/>
      <c r="B19" s="6" t="s">
        <v>17</v>
      </c>
      <c r="C19" s="182"/>
      <c r="D19" s="182"/>
      <c r="E19" s="182"/>
      <c r="F19" s="111" t="s">
        <v>48</v>
      </c>
      <c r="G19" s="111" t="s">
        <v>48</v>
      </c>
      <c r="H19" s="182"/>
      <c r="I19" s="182"/>
      <c r="J19" s="182"/>
      <c r="K19" s="99" t="s">
        <v>43</v>
      </c>
      <c r="L19" s="182"/>
      <c r="M19" s="182"/>
      <c r="N19" s="182"/>
      <c r="O19" s="9">
        <f t="shared" si="0"/>
        <v>204.75</v>
      </c>
    </row>
    <row r="20" spans="1:15" ht="11.1" customHeight="1">
      <c r="A20" s="190"/>
      <c r="B20" s="6" t="s">
        <v>18</v>
      </c>
      <c r="C20" s="182"/>
      <c r="D20" s="182"/>
      <c r="E20" s="182"/>
      <c r="F20" s="127">
        <v>29471.55</v>
      </c>
      <c r="G20" s="127">
        <v>29471.55</v>
      </c>
      <c r="H20" s="182"/>
      <c r="I20" s="182"/>
      <c r="J20" s="182"/>
      <c r="K20" s="99">
        <v>29472.13</v>
      </c>
      <c r="L20" s="182"/>
      <c r="M20" s="182"/>
      <c r="N20" s="182"/>
      <c r="O20" s="9">
        <f t="shared" si="0"/>
        <v>88415.23</v>
      </c>
    </row>
    <row r="21" spans="1:15" ht="11.1" customHeight="1">
      <c r="A21" s="190"/>
      <c r="B21" s="6" t="s">
        <v>19</v>
      </c>
      <c r="C21" s="182"/>
      <c r="D21" s="182"/>
      <c r="E21" s="182"/>
      <c r="F21" s="116">
        <v>23060</v>
      </c>
      <c r="G21" s="116">
        <v>23060</v>
      </c>
      <c r="H21" s="182"/>
      <c r="I21" s="182"/>
      <c r="J21" s="182"/>
      <c r="K21" s="99">
        <v>23060</v>
      </c>
      <c r="L21" s="182"/>
      <c r="M21" s="182"/>
      <c r="N21" s="182"/>
      <c r="O21" s="9">
        <f t="shared" si="0"/>
        <v>69180</v>
      </c>
    </row>
    <row r="22" spans="1:15" ht="11.1" customHeight="1">
      <c r="A22" s="190"/>
      <c r="B22" s="6" t="s">
        <v>20</v>
      </c>
      <c r="C22" s="183"/>
      <c r="D22" s="183"/>
      <c r="E22" s="183"/>
      <c r="F22" s="116">
        <v>2012907</v>
      </c>
      <c r="G22" s="116">
        <v>2012907</v>
      </c>
      <c r="H22" s="183"/>
      <c r="I22" s="183"/>
      <c r="J22" s="183"/>
      <c r="K22" s="99">
        <v>2008526</v>
      </c>
      <c r="L22" s="183"/>
      <c r="M22" s="183"/>
      <c r="N22" s="183"/>
      <c r="O22" s="9">
        <f t="shared" si="0"/>
        <v>6034340</v>
      </c>
    </row>
    <row r="23" spans="1:15" ht="11.1" customHeight="1">
      <c r="A23" s="190" t="s">
        <v>23</v>
      </c>
      <c r="B23" s="6" t="s">
        <v>11</v>
      </c>
      <c r="C23" s="98">
        <v>1204</v>
      </c>
      <c r="D23" s="98">
        <v>1203</v>
      </c>
      <c r="E23" s="98">
        <v>1202</v>
      </c>
      <c r="F23" s="123">
        <v>1201</v>
      </c>
      <c r="G23" s="124">
        <v>1204</v>
      </c>
      <c r="H23" s="89">
        <v>1203</v>
      </c>
      <c r="I23" s="89">
        <v>1202</v>
      </c>
      <c r="J23" s="89">
        <v>1201</v>
      </c>
      <c r="K23" s="99">
        <v>1204</v>
      </c>
      <c r="L23" s="89">
        <v>1203</v>
      </c>
      <c r="M23" s="89">
        <v>1202</v>
      </c>
      <c r="N23" s="89">
        <v>1201</v>
      </c>
      <c r="O23" s="9">
        <f t="shared" si="0"/>
        <v>14430</v>
      </c>
    </row>
    <row r="24" spans="1:15" ht="11.1" customHeight="1">
      <c r="A24" s="190"/>
      <c r="B24" s="6" t="s">
        <v>16</v>
      </c>
      <c r="C24" s="181" t="s">
        <v>137</v>
      </c>
      <c r="D24" s="181" t="s">
        <v>137</v>
      </c>
      <c r="E24" s="181" t="s">
        <v>137</v>
      </c>
      <c r="F24" s="126">
        <v>87.29</v>
      </c>
      <c r="G24" s="126">
        <v>87.29</v>
      </c>
      <c r="H24" s="181" t="s">
        <v>137</v>
      </c>
      <c r="I24" s="181" t="s">
        <v>137</v>
      </c>
      <c r="J24" s="181" t="s">
        <v>137</v>
      </c>
      <c r="K24" s="99">
        <v>87.1</v>
      </c>
      <c r="L24" s="181" t="s">
        <v>137</v>
      </c>
      <c r="M24" s="181" t="s">
        <v>137</v>
      </c>
      <c r="N24" s="181" t="s">
        <v>137</v>
      </c>
      <c r="O24" s="9" t="e">
        <f t="shared" ref="O24:O29" si="1">N24+M24+L24+K24+J24+I24+H24+G24+F24+E24+D24+C24</f>
        <v>#VALUE!</v>
      </c>
    </row>
    <row r="25" spans="1:15" ht="11.1" customHeight="1">
      <c r="A25" s="190"/>
      <c r="B25" s="6" t="s">
        <v>17</v>
      </c>
      <c r="C25" s="182"/>
      <c r="D25" s="182"/>
      <c r="E25" s="182"/>
      <c r="F25" s="111" t="s">
        <v>48</v>
      </c>
      <c r="G25" s="111" t="s">
        <v>48</v>
      </c>
      <c r="H25" s="182"/>
      <c r="I25" s="182"/>
      <c r="J25" s="182"/>
      <c r="K25" s="99" t="s">
        <v>43</v>
      </c>
      <c r="L25" s="182"/>
      <c r="M25" s="182"/>
      <c r="N25" s="182"/>
      <c r="O25" s="9">
        <f t="shared" si="1"/>
        <v>204.75</v>
      </c>
    </row>
    <row r="26" spans="1:15" ht="11.1" customHeight="1">
      <c r="A26" s="190"/>
      <c r="B26" s="6" t="s">
        <v>18</v>
      </c>
      <c r="C26" s="182"/>
      <c r="D26" s="182"/>
      <c r="E26" s="182"/>
      <c r="F26" s="127">
        <v>29458.78</v>
      </c>
      <c r="G26" s="127">
        <v>29458.78</v>
      </c>
      <c r="H26" s="182"/>
      <c r="I26" s="182"/>
      <c r="J26" s="182"/>
      <c r="K26" s="99">
        <v>29459.35</v>
      </c>
      <c r="L26" s="182"/>
      <c r="M26" s="182"/>
      <c r="N26" s="182"/>
      <c r="O26" s="9">
        <f t="shared" si="1"/>
        <v>88376.91</v>
      </c>
    </row>
    <row r="27" spans="1:15" ht="11.1" customHeight="1">
      <c r="A27" s="190"/>
      <c r="B27" s="6" t="s">
        <v>19</v>
      </c>
      <c r="C27" s="182"/>
      <c r="D27" s="182"/>
      <c r="E27" s="182"/>
      <c r="F27" s="116">
        <v>23050</v>
      </c>
      <c r="G27" s="116">
        <v>23050</v>
      </c>
      <c r="H27" s="182"/>
      <c r="I27" s="182"/>
      <c r="J27" s="182"/>
      <c r="K27" s="99">
        <v>23050</v>
      </c>
      <c r="L27" s="182"/>
      <c r="M27" s="182"/>
      <c r="N27" s="182"/>
      <c r="O27" s="9">
        <f t="shared" si="1"/>
        <v>69150</v>
      </c>
    </row>
    <row r="28" spans="1:15" ht="11.1" customHeight="1">
      <c r="A28" s="190"/>
      <c r="B28" s="6" t="s">
        <v>20</v>
      </c>
      <c r="C28" s="183"/>
      <c r="D28" s="183"/>
      <c r="E28" s="183"/>
      <c r="F28" s="116">
        <v>2012035</v>
      </c>
      <c r="G28" s="116">
        <v>2012035</v>
      </c>
      <c r="H28" s="183"/>
      <c r="I28" s="183"/>
      <c r="J28" s="183"/>
      <c r="K28" s="99">
        <v>2007655</v>
      </c>
      <c r="L28" s="183"/>
      <c r="M28" s="183"/>
      <c r="N28" s="183"/>
      <c r="O28" s="9">
        <f t="shared" si="1"/>
        <v>6031725</v>
      </c>
    </row>
    <row r="29" spans="1:15" ht="11.1" customHeight="1">
      <c r="A29" s="190" t="s">
        <v>24</v>
      </c>
      <c r="B29" s="6" t="s">
        <v>11</v>
      </c>
      <c r="C29" s="98">
        <v>1104</v>
      </c>
      <c r="D29" s="98">
        <v>1103</v>
      </c>
      <c r="E29" s="98">
        <v>1102</v>
      </c>
      <c r="F29" s="98">
        <v>1101</v>
      </c>
      <c r="G29" s="124">
        <v>1104</v>
      </c>
      <c r="H29" s="89">
        <v>1103</v>
      </c>
      <c r="I29" s="89">
        <v>1102</v>
      </c>
      <c r="J29" s="89">
        <v>1101</v>
      </c>
      <c r="K29" s="99">
        <v>1104</v>
      </c>
      <c r="L29" s="89">
        <v>1103</v>
      </c>
      <c r="M29" s="89">
        <v>1102</v>
      </c>
      <c r="N29" s="89">
        <v>1101</v>
      </c>
      <c r="O29" s="9">
        <f t="shared" si="1"/>
        <v>13230</v>
      </c>
    </row>
    <row r="30" spans="1:15" ht="11.1" customHeight="1">
      <c r="A30" s="190"/>
      <c r="B30" s="6" t="s">
        <v>16</v>
      </c>
      <c r="C30" s="181" t="s">
        <v>137</v>
      </c>
      <c r="D30" s="181" t="s">
        <v>136</v>
      </c>
      <c r="E30" s="181" t="s">
        <v>137</v>
      </c>
      <c r="F30" s="181" t="s">
        <v>137</v>
      </c>
      <c r="G30" s="126">
        <v>87.29</v>
      </c>
      <c r="H30" s="181" t="s">
        <v>137</v>
      </c>
      <c r="I30" s="181" t="s">
        <v>137</v>
      </c>
      <c r="J30" s="181" t="s">
        <v>137</v>
      </c>
      <c r="K30" s="99">
        <v>87.1</v>
      </c>
      <c r="L30" s="181" t="s">
        <v>137</v>
      </c>
      <c r="M30" s="181" t="s">
        <v>137</v>
      </c>
      <c r="N30" s="181" t="s">
        <v>137</v>
      </c>
      <c r="O30" s="9" t="e">
        <f t="shared" ref="O30:O41" si="2">N30+M30+L30+K30+J30+I30+H30+G30+F30+E30+D30+C30</f>
        <v>#VALUE!</v>
      </c>
    </row>
    <row r="31" spans="1:15" ht="11.1" customHeight="1">
      <c r="A31" s="190"/>
      <c r="B31" s="6" t="s">
        <v>17</v>
      </c>
      <c r="C31" s="182"/>
      <c r="D31" s="182"/>
      <c r="E31" s="182"/>
      <c r="F31" s="182"/>
      <c r="G31" s="111" t="s">
        <v>48</v>
      </c>
      <c r="H31" s="182"/>
      <c r="I31" s="182"/>
      <c r="J31" s="182"/>
      <c r="K31" s="99" t="s">
        <v>43</v>
      </c>
      <c r="L31" s="182"/>
      <c r="M31" s="182"/>
      <c r="N31" s="182"/>
      <c r="O31" s="9">
        <f t="shared" si="2"/>
        <v>136.44999999999999</v>
      </c>
    </row>
    <row r="32" spans="1:15" ht="11.1" customHeight="1">
      <c r="A32" s="190"/>
      <c r="B32" s="6" t="s">
        <v>18</v>
      </c>
      <c r="C32" s="182"/>
      <c r="D32" s="182"/>
      <c r="E32" s="182"/>
      <c r="F32" s="182"/>
      <c r="G32" s="127">
        <v>29446</v>
      </c>
      <c r="H32" s="182"/>
      <c r="I32" s="182"/>
      <c r="J32" s="182"/>
      <c r="K32" s="99" t="s">
        <v>139</v>
      </c>
      <c r="L32" s="182"/>
      <c r="M32" s="182"/>
      <c r="N32" s="182"/>
      <c r="O32" s="9">
        <f t="shared" si="2"/>
        <v>58892.57</v>
      </c>
    </row>
    <row r="33" spans="1:15" ht="11.1" customHeight="1">
      <c r="A33" s="190"/>
      <c r="B33" s="6" t="s">
        <v>19</v>
      </c>
      <c r="C33" s="182"/>
      <c r="D33" s="182"/>
      <c r="E33" s="182"/>
      <c r="F33" s="182"/>
      <c r="G33" s="116">
        <v>23040</v>
      </c>
      <c r="H33" s="182"/>
      <c r="I33" s="182"/>
      <c r="J33" s="182"/>
      <c r="K33" s="99">
        <v>23040</v>
      </c>
      <c r="L33" s="182"/>
      <c r="M33" s="182"/>
      <c r="N33" s="182"/>
      <c r="O33" s="9">
        <f t="shared" si="2"/>
        <v>46080</v>
      </c>
    </row>
    <row r="34" spans="1:15" ht="11.1" customHeight="1">
      <c r="A34" s="190"/>
      <c r="B34" s="6" t="s">
        <v>20</v>
      </c>
      <c r="C34" s="183"/>
      <c r="D34" s="183"/>
      <c r="E34" s="183"/>
      <c r="F34" s="183"/>
      <c r="G34" s="116">
        <v>2011162</v>
      </c>
      <c r="H34" s="183"/>
      <c r="I34" s="183"/>
      <c r="J34" s="183"/>
      <c r="K34" s="99">
        <v>2006784</v>
      </c>
      <c r="L34" s="183"/>
      <c r="M34" s="183"/>
      <c r="N34" s="183"/>
      <c r="O34" s="9">
        <f t="shared" si="2"/>
        <v>4017946</v>
      </c>
    </row>
    <row r="35" spans="1:15" ht="11.1" customHeight="1">
      <c r="A35" s="190" t="s">
        <v>25</v>
      </c>
      <c r="B35" s="6" t="s">
        <v>11</v>
      </c>
      <c r="C35" s="98">
        <v>1004</v>
      </c>
      <c r="D35" s="98">
        <v>1003</v>
      </c>
      <c r="E35" s="98">
        <v>1002</v>
      </c>
      <c r="F35" s="98">
        <v>1001</v>
      </c>
      <c r="G35" s="124">
        <v>1004</v>
      </c>
      <c r="H35" s="89">
        <v>1003</v>
      </c>
      <c r="I35" s="89">
        <v>1002</v>
      </c>
      <c r="J35" s="89">
        <v>1001</v>
      </c>
      <c r="K35" s="89">
        <v>1004</v>
      </c>
      <c r="L35" s="89">
        <v>1003</v>
      </c>
      <c r="M35" s="89">
        <v>1002</v>
      </c>
      <c r="N35" s="89">
        <v>1001</v>
      </c>
      <c r="O35" s="9">
        <f t="shared" si="2"/>
        <v>12030</v>
      </c>
    </row>
    <row r="36" spans="1:15" ht="11.1" customHeight="1">
      <c r="A36" s="190"/>
      <c r="B36" s="6" t="s">
        <v>16</v>
      </c>
      <c r="C36" s="181" t="s">
        <v>137</v>
      </c>
      <c r="D36" s="181" t="s">
        <v>137</v>
      </c>
      <c r="E36" s="181" t="s">
        <v>137</v>
      </c>
      <c r="F36" s="181" t="s">
        <v>137</v>
      </c>
      <c r="G36" s="126">
        <v>87.29</v>
      </c>
      <c r="H36" s="181" t="s">
        <v>137</v>
      </c>
      <c r="I36" s="181" t="s">
        <v>137</v>
      </c>
      <c r="J36" s="181" t="s">
        <v>137</v>
      </c>
      <c r="K36" s="181" t="s">
        <v>137</v>
      </c>
      <c r="L36" s="181" t="s">
        <v>137</v>
      </c>
      <c r="M36" s="181" t="s">
        <v>137</v>
      </c>
      <c r="N36" s="181" t="s">
        <v>137</v>
      </c>
      <c r="O36" s="9" t="e">
        <f t="shared" si="2"/>
        <v>#VALUE!</v>
      </c>
    </row>
    <row r="37" spans="1:15" ht="11.1" customHeight="1">
      <c r="A37" s="190"/>
      <c r="B37" s="6" t="s">
        <v>17</v>
      </c>
      <c r="C37" s="182"/>
      <c r="D37" s="182"/>
      <c r="E37" s="182"/>
      <c r="F37" s="182"/>
      <c r="G37" s="111" t="s">
        <v>48</v>
      </c>
      <c r="H37" s="182"/>
      <c r="I37" s="182"/>
      <c r="J37" s="182"/>
      <c r="K37" s="182"/>
      <c r="L37" s="182"/>
      <c r="M37" s="182"/>
      <c r="N37" s="182"/>
      <c r="O37" s="9">
        <f t="shared" si="2"/>
        <v>68.3</v>
      </c>
    </row>
    <row r="38" spans="1:15" ht="11.1" customHeight="1">
      <c r="A38" s="190"/>
      <c r="B38" s="6" t="s">
        <v>18</v>
      </c>
      <c r="C38" s="182"/>
      <c r="D38" s="182"/>
      <c r="E38" s="182"/>
      <c r="F38" s="182"/>
      <c r="G38" s="127">
        <v>29433.22</v>
      </c>
      <c r="H38" s="182"/>
      <c r="I38" s="182"/>
      <c r="J38" s="182"/>
      <c r="K38" s="182"/>
      <c r="L38" s="182"/>
      <c r="M38" s="182"/>
      <c r="N38" s="182"/>
      <c r="O38" s="9">
        <f t="shared" si="2"/>
        <v>29433.22</v>
      </c>
    </row>
    <row r="39" spans="1:15" ht="11.1" customHeight="1">
      <c r="A39" s="190"/>
      <c r="B39" s="6" t="s">
        <v>19</v>
      </c>
      <c r="C39" s="182"/>
      <c r="D39" s="182"/>
      <c r="E39" s="182"/>
      <c r="F39" s="182"/>
      <c r="G39" s="116">
        <v>23030</v>
      </c>
      <c r="H39" s="182"/>
      <c r="I39" s="182"/>
      <c r="J39" s="182"/>
      <c r="K39" s="182"/>
      <c r="L39" s="182"/>
      <c r="M39" s="182"/>
      <c r="N39" s="182"/>
      <c r="O39" s="9">
        <f t="shared" si="2"/>
        <v>23030</v>
      </c>
    </row>
    <row r="40" spans="1:15" ht="11.1" customHeight="1">
      <c r="A40" s="190"/>
      <c r="B40" s="6" t="s">
        <v>20</v>
      </c>
      <c r="C40" s="183"/>
      <c r="D40" s="183"/>
      <c r="E40" s="183"/>
      <c r="F40" s="183"/>
      <c r="G40" s="116">
        <v>2010289</v>
      </c>
      <c r="H40" s="183"/>
      <c r="I40" s="183"/>
      <c r="J40" s="183"/>
      <c r="K40" s="183"/>
      <c r="L40" s="183"/>
      <c r="M40" s="183"/>
      <c r="N40" s="183"/>
      <c r="O40" s="9">
        <f t="shared" si="2"/>
        <v>2010289</v>
      </c>
    </row>
    <row r="41" spans="1:15" ht="11.1" customHeight="1">
      <c r="A41" s="190" t="s">
        <v>26</v>
      </c>
      <c r="B41" s="6" t="s">
        <v>11</v>
      </c>
      <c r="C41" s="98">
        <v>904</v>
      </c>
      <c r="D41" s="98">
        <v>903</v>
      </c>
      <c r="E41" s="98">
        <v>902</v>
      </c>
      <c r="F41" s="98">
        <v>901</v>
      </c>
      <c r="G41" s="97">
        <v>904</v>
      </c>
      <c r="H41" s="89">
        <v>903</v>
      </c>
      <c r="I41" s="89">
        <v>902</v>
      </c>
      <c r="J41" s="89">
        <v>901</v>
      </c>
      <c r="K41" s="99">
        <v>904</v>
      </c>
      <c r="L41" s="89">
        <v>903</v>
      </c>
      <c r="M41" s="89">
        <v>902</v>
      </c>
      <c r="N41" s="89">
        <v>901</v>
      </c>
      <c r="O41" s="9">
        <f t="shared" si="2"/>
        <v>10830</v>
      </c>
    </row>
    <row r="42" spans="1:15" ht="11.1" customHeight="1">
      <c r="A42" s="190"/>
      <c r="B42" s="6" t="s">
        <v>16</v>
      </c>
      <c r="C42" s="181" t="s">
        <v>137</v>
      </c>
      <c r="D42" s="181" t="s">
        <v>137</v>
      </c>
      <c r="E42" s="181" t="s">
        <v>137</v>
      </c>
      <c r="F42" s="181" t="s">
        <v>137</v>
      </c>
      <c r="G42" s="181" t="s">
        <v>137</v>
      </c>
      <c r="H42" s="181" t="s">
        <v>137</v>
      </c>
      <c r="I42" s="181" t="s">
        <v>137</v>
      </c>
      <c r="J42" s="181" t="s">
        <v>137</v>
      </c>
      <c r="K42" s="99">
        <v>87.1</v>
      </c>
      <c r="L42" s="181" t="s">
        <v>137</v>
      </c>
      <c r="M42" s="181" t="s">
        <v>137</v>
      </c>
      <c r="N42" s="181" t="s">
        <v>137</v>
      </c>
      <c r="O42" s="9" t="e">
        <f t="shared" ref="O42:O47" si="3">N42+M42+L42+K42+J42+I42+H42+G42+F42+E42+D42+C42</f>
        <v>#VALUE!</v>
      </c>
    </row>
    <row r="43" spans="1:15" ht="11.1" customHeight="1">
      <c r="A43" s="190"/>
      <c r="B43" s="6" t="s">
        <v>17</v>
      </c>
      <c r="C43" s="182"/>
      <c r="D43" s="182"/>
      <c r="E43" s="182"/>
      <c r="F43" s="182"/>
      <c r="G43" s="182"/>
      <c r="H43" s="182"/>
      <c r="I43" s="182"/>
      <c r="J43" s="182"/>
      <c r="K43" s="99" t="s">
        <v>43</v>
      </c>
      <c r="L43" s="182"/>
      <c r="M43" s="182"/>
      <c r="N43" s="182"/>
      <c r="O43" s="9">
        <f t="shared" si="3"/>
        <v>68.150000000000006</v>
      </c>
    </row>
    <row r="44" spans="1:15" ht="11.1" customHeight="1">
      <c r="A44" s="190"/>
      <c r="B44" s="6" t="s">
        <v>18</v>
      </c>
      <c r="C44" s="182"/>
      <c r="D44" s="182"/>
      <c r="E44" s="182"/>
      <c r="F44" s="182"/>
      <c r="G44" s="182"/>
      <c r="H44" s="182"/>
      <c r="I44" s="182"/>
      <c r="J44" s="182"/>
      <c r="K44" s="99">
        <v>29421.01</v>
      </c>
      <c r="L44" s="182"/>
      <c r="M44" s="182"/>
      <c r="N44" s="182"/>
      <c r="O44" s="9">
        <f t="shared" si="3"/>
        <v>29421.01</v>
      </c>
    </row>
    <row r="45" spans="1:15" ht="11.1" customHeight="1">
      <c r="A45" s="190"/>
      <c r="B45" s="6" t="s">
        <v>19</v>
      </c>
      <c r="C45" s="182"/>
      <c r="D45" s="182"/>
      <c r="E45" s="182"/>
      <c r="F45" s="182"/>
      <c r="G45" s="182"/>
      <c r="H45" s="182"/>
      <c r="I45" s="182"/>
      <c r="J45" s="182"/>
      <c r="K45" s="99">
        <v>23020</v>
      </c>
      <c r="L45" s="182"/>
      <c r="M45" s="182"/>
      <c r="N45" s="182"/>
      <c r="O45" s="9">
        <f t="shared" si="3"/>
        <v>23020</v>
      </c>
    </row>
    <row r="46" spans="1:15" ht="11.1" customHeight="1">
      <c r="A46" s="190"/>
      <c r="B46" s="6" t="s">
        <v>20</v>
      </c>
      <c r="C46" s="183"/>
      <c r="D46" s="183"/>
      <c r="E46" s="183"/>
      <c r="F46" s="183"/>
      <c r="G46" s="183"/>
      <c r="H46" s="183"/>
      <c r="I46" s="183"/>
      <c r="J46" s="183"/>
      <c r="K46" s="99">
        <v>2005042</v>
      </c>
      <c r="L46" s="183"/>
      <c r="M46" s="183"/>
      <c r="N46" s="183"/>
      <c r="O46" s="9">
        <f t="shared" si="3"/>
        <v>2005042</v>
      </c>
    </row>
    <row r="47" spans="1:15" ht="11.1" customHeight="1">
      <c r="A47" s="190" t="s">
        <v>27</v>
      </c>
      <c r="B47" s="6" t="s">
        <v>11</v>
      </c>
      <c r="C47" s="98">
        <v>804</v>
      </c>
      <c r="D47" s="98">
        <v>803</v>
      </c>
      <c r="E47" s="98">
        <v>802</v>
      </c>
      <c r="F47" s="98">
        <v>801</v>
      </c>
      <c r="G47" s="124">
        <v>804</v>
      </c>
      <c r="H47" s="89">
        <v>803</v>
      </c>
      <c r="I47" s="89">
        <v>802</v>
      </c>
      <c r="J47" s="89">
        <v>801</v>
      </c>
      <c r="K47" s="99">
        <v>804</v>
      </c>
      <c r="L47" s="89">
        <v>803</v>
      </c>
      <c r="M47" s="89">
        <v>802</v>
      </c>
      <c r="N47" s="89">
        <v>801</v>
      </c>
      <c r="O47" s="9">
        <f t="shared" si="3"/>
        <v>9630</v>
      </c>
    </row>
    <row r="48" spans="1:15" ht="11.1" customHeight="1">
      <c r="A48" s="190"/>
      <c r="B48" s="6" t="s">
        <v>16</v>
      </c>
      <c r="C48" s="181" t="s">
        <v>137</v>
      </c>
      <c r="D48" s="181" t="s">
        <v>137</v>
      </c>
      <c r="E48" s="181" t="s">
        <v>137</v>
      </c>
      <c r="F48" s="181" t="s">
        <v>137</v>
      </c>
      <c r="G48" s="126">
        <v>87.29</v>
      </c>
      <c r="H48" s="181" t="s">
        <v>137</v>
      </c>
      <c r="I48" s="181" t="s">
        <v>137</v>
      </c>
      <c r="J48" s="181" t="s">
        <v>137</v>
      </c>
      <c r="K48" s="99">
        <v>87.1</v>
      </c>
      <c r="L48" s="181" t="s">
        <v>137</v>
      </c>
      <c r="M48" s="181" t="s">
        <v>137</v>
      </c>
      <c r="N48" s="181" t="s">
        <v>137</v>
      </c>
      <c r="O48" s="9" t="e">
        <f t="shared" ref="O48:O65" si="4">N48+M48+L48+K48+J48+I48+H48+G48+F48+E48+D48+C48</f>
        <v>#VALUE!</v>
      </c>
    </row>
    <row r="49" spans="1:15" ht="11.1" customHeight="1">
      <c r="A49" s="190"/>
      <c r="B49" s="6" t="s">
        <v>17</v>
      </c>
      <c r="C49" s="182"/>
      <c r="D49" s="182"/>
      <c r="E49" s="182"/>
      <c r="F49" s="182"/>
      <c r="G49" s="111" t="s">
        <v>48</v>
      </c>
      <c r="H49" s="182"/>
      <c r="I49" s="182"/>
      <c r="J49" s="182"/>
      <c r="K49" s="99" t="s">
        <v>43</v>
      </c>
      <c r="L49" s="182"/>
      <c r="M49" s="182"/>
      <c r="N49" s="182"/>
      <c r="O49" s="9">
        <f t="shared" si="4"/>
        <v>136.44999999999999</v>
      </c>
    </row>
    <row r="50" spans="1:15" ht="11.1" customHeight="1">
      <c r="A50" s="190"/>
      <c r="B50" s="6" t="s">
        <v>18</v>
      </c>
      <c r="C50" s="182"/>
      <c r="D50" s="182"/>
      <c r="E50" s="182"/>
      <c r="F50" s="182"/>
      <c r="G50" s="127">
        <v>29407.66</v>
      </c>
      <c r="H50" s="182"/>
      <c r="I50" s="182"/>
      <c r="J50" s="182"/>
      <c r="K50" s="99">
        <v>29408.23</v>
      </c>
      <c r="L50" s="182"/>
      <c r="M50" s="182"/>
      <c r="N50" s="182"/>
      <c r="O50" s="9">
        <f t="shared" si="4"/>
        <v>58815.89</v>
      </c>
    </row>
    <row r="51" spans="1:15" ht="11.1" customHeight="1">
      <c r="A51" s="190"/>
      <c r="B51" s="6" t="s">
        <v>19</v>
      </c>
      <c r="C51" s="182"/>
      <c r="D51" s="182"/>
      <c r="E51" s="182"/>
      <c r="F51" s="182"/>
      <c r="G51" s="116">
        <v>23010</v>
      </c>
      <c r="H51" s="182"/>
      <c r="I51" s="182"/>
      <c r="J51" s="182"/>
      <c r="K51" s="99">
        <v>23010</v>
      </c>
      <c r="L51" s="182"/>
      <c r="M51" s="182"/>
      <c r="N51" s="182"/>
      <c r="O51" s="9">
        <f t="shared" si="4"/>
        <v>46020</v>
      </c>
    </row>
    <row r="52" spans="1:15" ht="11.1" customHeight="1">
      <c r="A52" s="190"/>
      <c r="B52" s="6" t="s">
        <v>20</v>
      </c>
      <c r="C52" s="183"/>
      <c r="D52" s="183"/>
      <c r="E52" s="183"/>
      <c r="F52" s="183"/>
      <c r="G52" s="116">
        <v>2008543</v>
      </c>
      <c r="H52" s="183"/>
      <c r="I52" s="183"/>
      <c r="J52" s="183"/>
      <c r="K52" s="99">
        <v>2004171</v>
      </c>
      <c r="L52" s="183"/>
      <c r="M52" s="183"/>
      <c r="N52" s="183"/>
      <c r="O52" s="9">
        <f t="shared" si="4"/>
        <v>4012714</v>
      </c>
    </row>
    <row r="53" spans="1:15" ht="11.1" customHeight="1">
      <c r="A53" s="190" t="s">
        <v>28</v>
      </c>
      <c r="B53" s="6" t="s">
        <v>11</v>
      </c>
      <c r="C53" s="98">
        <v>704</v>
      </c>
      <c r="D53" s="98">
        <v>703</v>
      </c>
      <c r="E53" s="98">
        <v>702</v>
      </c>
      <c r="F53" s="123">
        <v>701</v>
      </c>
      <c r="G53" s="124">
        <v>704</v>
      </c>
      <c r="H53" s="89">
        <v>703</v>
      </c>
      <c r="I53" s="89">
        <v>702</v>
      </c>
      <c r="J53" s="99">
        <v>701</v>
      </c>
      <c r="K53" s="99">
        <v>704</v>
      </c>
      <c r="L53" s="89">
        <v>703</v>
      </c>
      <c r="M53" s="89">
        <v>702</v>
      </c>
      <c r="N53" s="89">
        <v>701</v>
      </c>
      <c r="O53" s="9">
        <f t="shared" si="4"/>
        <v>8430</v>
      </c>
    </row>
    <row r="54" spans="1:15" ht="11.1" customHeight="1">
      <c r="A54" s="190"/>
      <c r="B54" s="6" t="s">
        <v>16</v>
      </c>
      <c r="C54" s="181" t="s">
        <v>137</v>
      </c>
      <c r="D54" s="181" t="s">
        <v>137</v>
      </c>
      <c r="E54" s="181" t="s">
        <v>137</v>
      </c>
      <c r="F54" s="126">
        <v>87.29</v>
      </c>
      <c r="G54" s="126">
        <v>87.29</v>
      </c>
      <c r="H54" s="181" t="s">
        <v>137</v>
      </c>
      <c r="I54" s="181" t="s">
        <v>137</v>
      </c>
      <c r="J54" s="99">
        <v>87.1</v>
      </c>
      <c r="K54" s="99">
        <v>87.1</v>
      </c>
      <c r="L54" s="181" t="s">
        <v>137</v>
      </c>
      <c r="M54" s="181" t="s">
        <v>137</v>
      </c>
      <c r="N54" s="181" t="s">
        <v>137</v>
      </c>
      <c r="O54" s="9" t="e">
        <f t="shared" si="4"/>
        <v>#VALUE!</v>
      </c>
    </row>
    <row r="55" spans="1:15" ht="11.1" customHeight="1">
      <c r="A55" s="190"/>
      <c r="B55" s="6" t="s">
        <v>17</v>
      </c>
      <c r="C55" s="182"/>
      <c r="D55" s="182"/>
      <c r="E55" s="182"/>
      <c r="F55" s="111" t="s">
        <v>48</v>
      </c>
      <c r="G55" s="111" t="s">
        <v>48</v>
      </c>
      <c r="H55" s="182"/>
      <c r="I55" s="182"/>
      <c r="J55" s="99" t="s">
        <v>43</v>
      </c>
      <c r="K55" s="99" t="s">
        <v>43</v>
      </c>
      <c r="L55" s="182"/>
      <c r="M55" s="182"/>
      <c r="N55" s="182"/>
      <c r="O55" s="9">
        <f t="shared" si="4"/>
        <v>272.90000000000003</v>
      </c>
    </row>
    <row r="56" spans="1:15" ht="11.1" customHeight="1">
      <c r="A56" s="190"/>
      <c r="B56" s="6" t="s">
        <v>18</v>
      </c>
      <c r="C56" s="182"/>
      <c r="D56" s="182"/>
      <c r="E56" s="182"/>
      <c r="F56" s="127">
        <v>29394.880000000001</v>
      </c>
      <c r="G56" s="127">
        <v>29394.880000000001</v>
      </c>
      <c r="H56" s="182"/>
      <c r="I56" s="182"/>
      <c r="J56" s="99">
        <v>29395.45</v>
      </c>
      <c r="K56" s="99">
        <v>29395.45</v>
      </c>
      <c r="L56" s="182"/>
      <c r="M56" s="182"/>
      <c r="N56" s="182"/>
      <c r="O56" s="9">
        <f t="shared" si="4"/>
        <v>117580.66</v>
      </c>
    </row>
    <row r="57" spans="1:15" ht="11.1" customHeight="1">
      <c r="A57" s="190"/>
      <c r="B57" s="6" t="s">
        <v>19</v>
      </c>
      <c r="C57" s="182"/>
      <c r="D57" s="182"/>
      <c r="E57" s="182"/>
      <c r="F57" s="116">
        <v>23000</v>
      </c>
      <c r="G57" s="116">
        <v>23000</v>
      </c>
      <c r="H57" s="182"/>
      <c r="I57" s="182"/>
      <c r="J57" s="99">
        <v>23000</v>
      </c>
      <c r="K57" s="99">
        <v>23000</v>
      </c>
      <c r="L57" s="182"/>
      <c r="M57" s="182"/>
      <c r="N57" s="182"/>
      <c r="O57" s="9">
        <f t="shared" si="4"/>
        <v>92000</v>
      </c>
    </row>
    <row r="58" spans="1:15" ht="11.1" customHeight="1">
      <c r="A58" s="190"/>
      <c r="B58" s="6" t="s">
        <v>20</v>
      </c>
      <c r="C58" s="183"/>
      <c r="D58" s="183"/>
      <c r="E58" s="183"/>
      <c r="F58" s="116">
        <v>2007670</v>
      </c>
      <c r="G58" s="116">
        <v>2007670</v>
      </c>
      <c r="H58" s="183"/>
      <c r="I58" s="183"/>
      <c r="J58" s="99">
        <v>2003300</v>
      </c>
      <c r="K58" s="99">
        <v>2003300</v>
      </c>
      <c r="L58" s="183"/>
      <c r="M58" s="183"/>
      <c r="N58" s="183"/>
      <c r="O58" s="9">
        <f t="shared" si="4"/>
        <v>8021940</v>
      </c>
    </row>
    <row r="59" spans="1:15" ht="11.1" customHeight="1">
      <c r="A59" s="190" t="s">
        <v>29</v>
      </c>
      <c r="B59" s="6" t="s">
        <v>11</v>
      </c>
      <c r="C59" s="98">
        <v>604</v>
      </c>
      <c r="D59" s="98">
        <v>603</v>
      </c>
      <c r="E59" s="98">
        <v>602</v>
      </c>
      <c r="F59" s="123">
        <v>601</v>
      </c>
      <c r="G59" s="124">
        <v>604</v>
      </c>
      <c r="H59" s="89">
        <v>603</v>
      </c>
      <c r="I59" s="89">
        <v>602</v>
      </c>
      <c r="J59" s="89">
        <v>601</v>
      </c>
      <c r="K59" s="89">
        <v>604</v>
      </c>
      <c r="L59" s="89">
        <v>603</v>
      </c>
      <c r="M59" s="89">
        <v>602</v>
      </c>
      <c r="N59" s="89">
        <v>601</v>
      </c>
      <c r="O59" s="9">
        <f t="shared" si="4"/>
        <v>7230</v>
      </c>
    </row>
    <row r="60" spans="1:15" ht="11.1" customHeight="1">
      <c r="A60" s="190"/>
      <c r="B60" s="6" t="s">
        <v>16</v>
      </c>
      <c r="C60" s="181" t="s">
        <v>137</v>
      </c>
      <c r="D60" s="181" t="s">
        <v>137</v>
      </c>
      <c r="E60" s="181" t="s">
        <v>137</v>
      </c>
      <c r="F60" s="126">
        <v>87.29</v>
      </c>
      <c r="G60" s="126">
        <v>87.29</v>
      </c>
      <c r="H60" s="181" t="s">
        <v>137</v>
      </c>
      <c r="I60" s="181" t="s">
        <v>137</v>
      </c>
      <c r="J60" s="181" t="s">
        <v>137</v>
      </c>
      <c r="K60" s="181" t="s">
        <v>137</v>
      </c>
      <c r="L60" s="181" t="s">
        <v>137</v>
      </c>
      <c r="M60" s="181" t="s">
        <v>137</v>
      </c>
      <c r="N60" s="181" t="s">
        <v>137</v>
      </c>
      <c r="O60" s="9" t="e">
        <f t="shared" si="4"/>
        <v>#VALUE!</v>
      </c>
    </row>
    <row r="61" spans="1:15" ht="11.1" customHeight="1">
      <c r="A61" s="190"/>
      <c r="B61" s="6" t="s">
        <v>17</v>
      </c>
      <c r="C61" s="182"/>
      <c r="D61" s="182"/>
      <c r="E61" s="182"/>
      <c r="F61" s="111" t="s">
        <v>48</v>
      </c>
      <c r="G61" s="111" t="s">
        <v>48</v>
      </c>
      <c r="H61" s="182"/>
      <c r="I61" s="182"/>
      <c r="J61" s="182"/>
      <c r="K61" s="182"/>
      <c r="L61" s="182"/>
      <c r="M61" s="182"/>
      <c r="N61" s="182"/>
      <c r="O61" s="9">
        <f t="shared" si="4"/>
        <v>136.6</v>
      </c>
    </row>
    <row r="62" spans="1:15" ht="11.1" customHeight="1">
      <c r="A62" s="190"/>
      <c r="B62" s="6" t="s">
        <v>18</v>
      </c>
      <c r="C62" s="182"/>
      <c r="D62" s="182"/>
      <c r="E62" s="182"/>
      <c r="F62" s="127">
        <v>29382.1</v>
      </c>
      <c r="G62" s="127">
        <v>29382.1</v>
      </c>
      <c r="H62" s="182"/>
      <c r="I62" s="182"/>
      <c r="J62" s="182"/>
      <c r="K62" s="182"/>
      <c r="L62" s="182"/>
      <c r="M62" s="182"/>
      <c r="N62" s="182"/>
      <c r="O62" s="9">
        <f t="shared" si="4"/>
        <v>58764.2</v>
      </c>
    </row>
    <row r="63" spans="1:15" ht="11.1" customHeight="1">
      <c r="A63" s="190"/>
      <c r="B63" s="6" t="s">
        <v>19</v>
      </c>
      <c r="C63" s="182"/>
      <c r="D63" s="182"/>
      <c r="E63" s="182"/>
      <c r="F63" s="116">
        <v>22990</v>
      </c>
      <c r="G63" s="116">
        <v>22990</v>
      </c>
      <c r="H63" s="182"/>
      <c r="I63" s="182"/>
      <c r="J63" s="182"/>
      <c r="K63" s="182"/>
      <c r="L63" s="182"/>
      <c r="M63" s="182"/>
      <c r="N63" s="182"/>
      <c r="O63" s="9">
        <f t="shared" si="4"/>
        <v>45980</v>
      </c>
    </row>
    <row r="64" spans="1:15" ht="11.1" customHeight="1">
      <c r="A64" s="190"/>
      <c r="B64" s="6" t="s">
        <v>20</v>
      </c>
      <c r="C64" s="183"/>
      <c r="D64" s="183"/>
      <c r="E64" s="183"/>
      <c r="F64" s="116">
        <v>2006797</v>
      </c>
      <c r="G64" s="116">
        <v>2006797</v>
      </c>
      <c r="H64" s="183"/>
      <c r="I64" s="183"/>
      <c r="J64" s="183"/>
      <c r="K64" s="183"/>
      <c r="L64" s="183"/>
      <c r="M64" s="183"/>
      <c r="N64" s="183"/>
      <c r="O64" s="9">
        <f t="shared" si="4"/>
        <v>4013594</v>
      </c>
    </row>
    <row r="65" spans="1:15" ht="11.1" customHeight="1">
      <c r="A65" s="190" t="s">
        <v>30</v>
      </c>
      <c r="B65" s="6" t="s">
        <v>11</v>
      </c>
      <c r="C65" s="98">
        <v>504</v>
      </c>
      <c r="D65" s="98">
        <v>503</v>
      </c>
      <c r="E65" s="98">
        <v>502</v>
      </c>
      <c r="F65" s="123">
        <v>501</v>
      </c>
      <c r="G65" s="124">
        <v>504</v>
      </c>
      <c r="H65" s="89">
        <v>503</v>
      </c>
      <c r="I65" s="89">
        <v>502</v>
      </c>
      <c r="J65" s="99">
        <v>501</v>
      </c>
      <c r="K65" s="99">
        <v>504</v>
      </c>
      <c r="L65" s="89">
        <v>503</v>
      </c>
      <c r="M65" s="89">
        <v>502</v>
      </c>
      <c r="N65" s="89">
        <v>501</v>
      </c>
      <c r="O65" s="9">
        <f t="shared" si="4"/>
        <v>6030</v>
      </c>
    </row>
    <row r="66" spans="1:15" ht="11.1" customHeight="1">
      <c r="A66" s="190"/>
      <c r="B66" s="6" t="s">
        <v>16</v>
      </c>
      <c r="C66" s="181" t="s">
        <v>137</v>
      </c>
      <c r="D66" s="181" t="s">
        <v>137</v>
      </c>
      <c r="E66" s="181" t="s">
        <v>137</v>
      </c>
      <c r="F66" s="126">
        <v>87.29</v>
      </c>
      <c r="G66" s="126">
        <v>87.29</v>
      </c>
      <c r="H66" s="181" t="s">
        <v>137</v>
      </c>
      <c r="I66" s="181" t="s">
        <v>137</v>
      </c>
      <c r="J66" s="99">
        <v>87.1</v>
      </c>
      <c r="K66" s="99">
        <v>87.1</v>
      </c>
      <c r="L66" s="181" t="s">
        <v>137</v>
      </c>
      <c r="M66" s="181" t="s">
        <v>137</v>
      </c>
      <c r="N66" s="181" t="s">
        <v>137</v>
      </c>
      <c r="O66" s="9" t="e">
        <f t="shared" ref="O66:O71" si="5">N66+M66+L66+K66+J66+I66+H66+G66+F66+E66+D66+C66</f>
        <v>#VALUE!</v>
      </c>
    </row>
    <row r="67" spans="1:15" ht="11.1" customHeight="1">
      <c r="A67" s="190"/>
      <c r="B67" s="6" t="s">
        <v>17</v>
      </c>
      <c r="C67" s="182"/>
      <c r="D67" s="182"/>
      <c r="E67" s="182"/>
      <c r="F67" s="111" t="s">
        <v>48</v>
      </c>
      <c r="G67" s="111" t="s">
        <v>48</v>
      </c>
      <c r="H67" s="182"/>
      <c r="I67" s="182"/>
      <c r="J67" s="99" t="s">
        <v>43</v>
      </c>
      <c r="K67" s="99" t="s">
        <v>43</v>
      </c>
      <c r="L67" s="182"/>
      <c r="M67" s="182"/>
      <c r="N67" s="182"/>
      <c r="O67" s="9">
        <f t="shared" si="5"/>
        <v>272.90000000000003</v>
      </c>
    </row>
    <row r="68" spans="1:15" ht="11.1" customHeight="1">
      <c r="A68" s="190"/>
      <c r="B68" s="6" t="s">
        <v>18</v>
      </c>
      <c r="C68" s="182"/>
      <c r="D68" s="182"/>
      <c r="E68" s="182"/>
      <c r="F68" s="127">
        <v>29369.31</v>
      </c>
      <c r="G68" s="127">
        <v>29369.31</v>
      </c>
      <c r="H68" s="182"/>
      <c r="I68" s="182"/>
      <c r="J68" s="99">
        <v>29369.89</v>
      </c>
      <c r="K68" s="99">
        <v>29369.89</v>
      </c>
      <c r="L68" s="182"/>
      <c r="M68" s="182"/>
      <c r="N68" s="182"/>
      <c r="O68" s="9">
        <f t="shared" si="5"/>
        <v>117478.39999999999</v>
      </c>
    </row>
    <row r="69" spans="1:15" ht="11.1" customHeight="1">
      <c r="A69" s="190"/>
      <c r="B69" s="6" t="s">
        <v>19</v>
      </c>
      <c r="C69" s="182"/>
      <c r="D69" s="182"/>
      <c r="E69" s="182"/>
      <c r="F69" s="116">
        <v>22980</v>
      </c>
      <c r="G69" s="116">
        <v>22980</v>
      </c>
      <c r="H69" s="182"/>
      <c r="I69" s="182"/>
      <c r="J69" s="99">
        <v>22980</v>
      </c>
      <c r="K69" s="99">
        <v>22980</v>
      </c>
      <c r="L69" s="182"/>
      <c r="M69" s="182"/>
      <c r="N69" s="182"/>
      <c r="O69" s="9">
        <f t="shared" si="5"/>
        <v>91920</v>
      </c>
    </row>
    <row r="70" spans="1:15" ht="11.1" customHeight="1">
      <c r="A70" s="190"/>
      <c r="B70" s="6" t="s">
        <v>20</v>
      </c>
      <c r="C70" s="183"/>
      <c r="D70" s="183"/>
      <c r="E70" s="183"/>
      <c r="F70" s="116">
        <v>2005924</v>
      </c>
      <c r="G70" s="116">
        <v>2005924</v>
      </c>
      <c r="H70" s="183"/>
      <c r="I70" s="183"/>
      <c r="J70" s="99">
        <v>2001558</v>
      </c>
      <c r="K70" s="99">
        <v>2001558</v>
      </c>
      <c r="L70" s="183"/>
      <c r="M70" s="183"/>
      <c r="N70" s="183"/>
      <c r="O70" s="9">
        <f t="shared" si="5"/>
        <v>8014964</v>
      </c>
    </row>
    <row r="71" spans="1:15" ht="11.1" customHeight="1">
      <c r="A71" s="190" t="s">
        <v>31</v>
      </c>
      <c r="B71" s="6" t="s">
        <v>11</v>
      </c>
      <c r="C71" s="123">
        <v>404</v>
      </c>
      <c r="D71" s="98">
        <v>403</v>
      </c>
      <c r="E71" s="98">
        <v>402</v>
      </c>
      <c r="F71" s="123">
        <v>401</v>
      </c>
      <c r="G71" s="124">
        <v>404</v>
      </c>
      <c r="H71" s="89">
        <v>403</v>
      </c>
      <c r="I71" s="89">
        <v>402</v>
      </c>
      <c r="J71" s="99">
        <v>401</v>
      </c>
      <c r="K71" s="99">
        <v>404</v>
      </c>
      <c r="L71" s="89">
        <v>403</v>
      </c>
      <c r="M71" s="89">
        <v>402</v>
      </c>
      <c r="N71" s="89">
        <v>401</v>
      </c>
      <c r="O71" s="9">
        <f t="shared" si="5"/>
        <v>4830</v>
      </c>
    </row>
    <row r="72" spans="1:15" ht="11.1" customHeight="1">
      <c r="A72" s="190"/>
      <c r="B72" s="6" t="s">
        <v>16</v>
      </c>
      <c r="C72" s="123">
        <v>87.45</v>
      </c>
      <c r="D72" s="181" t="s">
        <v>137</v>
      </c>
      <c r="E72" s="181" t="s">
        <v>137</v>
      </c>
      <c r="F72" s="126">
        <v>87.29</v>
      </c>
      <c r="G72" s="126">
        <v>87.29</v>
      </c>
      <c r="H72" s="181" t="s">
        <v>137</v>
      </c>
      <c r="I72" s="181" t="s">
        <v>137</v>
      </c>
      <c r="J72" s="99">
        <v>87.1</v>
      </c>
      <c r="K72" s="99">
        <v>87.1</v>
      </c>
      <c r="L72" s="181" t="s">
        <v>137</v>
      </c>
      <c r="M72" s="181" t="s">
        <v>137</v>
      </c>
      <c r="N72" s="181" t="s">
        <v>137</v>
      </c>
      <c r="O72" s="9" t="e">
        <f t="shared" ref="O72:O83" si="6">N72+M72+L72+K72+J72+I72+H72+G72+F72+E72+D72+C72</f>
        <v>#VALUE!</v>
      </c>
    </row>
    <row r="73" spans="1:15" ht="11.1" customHeight="1">
      <c r="A73" s="190"/>
      <c r="B73" s="6" t="s">
        <v>17</v>
      </c>
      <c r="C73" s="123" t="s">
        <v>47</v>
      </c>
      <c r="D73" s="182"/>
      <c r="E73" s="182"/>
      <c r="F73" s="111" t="s">
        <v>48</v>
      </c>
      <c r="G73" s="111" t="s">
        <v>48</v>
      </c>
      <c r="H73" s="182"/>
      <c r="I73" s="182"/>
      <c r="J73" s="99" t="s">
        <v>43</v>
      </c>
      <c r="K73" s="99" t="s">
        <v>43</v>
      </c>
      <c r="L73" s="182"/>
      <c r="M73" s="182"/>
      <c r="N73" s="182"/>
      <c r="O73" s="9">
        <f t="shared" si="6"/>
        <v>341.32000000000005</v>
      </c>
    </row>
    <row r="74" spans="1:15" ht="11.1" customHeight="1">
      <c r="A74" s="190"/>
      <c r="B74" s="6" t="s">
        <v>18</v>
      </c>
      <c r="C74" s="127">
        <v>29358.77</v>
      </c>
      <c r="D74" s="182"/>
      <c r="E74" s="182"/>
      <c r="F74" s="127">
        <v>29356.53</v>
      </c>
      <c r="G74" s="127">
        <v>29356.53</v>
      </c>
      <c r="H74" s="182"/>
      <c r="I74" s="182"/>
      <c r="J74" s="99">
        <v>29357.11</v>
      </c>
      <c r="K74" s="99">
        <v>29357.11</v>
      </c>
      <c r="L74" s="182"/>
      <c r="M74" s="182"/>
      <c r="N74" s="182"/>
      <c r="O74" s="9">
        <f t="shared" si="6"/>
        <v>146786.04999999999</v>
      </c>
    </row>
    <row r="75" spans="1:15" ht="11.1" customHeight="1">
      <c r="A75" s="190"/>
      <c r="B75" s="6" t="s">
        <v>19</v>
      </c>
      <c r="C75" s="116">
        <v>22970</v>
      </c>
      <c r="D75" s="182"/>
      <c r="E75" s="182"/>
      <c r="F75" s="116">
        <v>22970</v>
      </c>
      <c r="G75" s="116">
        <v>22970</v>
      </c>
      <c r="H75" s="182"/>
      <c r="I75" s="182"/>
      <c r="J75" s="99">
        <v>22970</v>
      </c>
      <c r="K75" s="99">
        <v>22970</v>
      </c>
      <c r="L75" s="182"/>
      <c r="M75" s="182"/>
      <c r="N75" s="182"/>
      <c r="O75" s="9">
        <f t="shared" si="6"/>
        <v>114850</v>
      </c>
    </row>
    <row r="76" spans="1:15" ht="11.1" customHeight="1">
      <c r="A76" s="190"/>
      <c r="B76" s="6" t="s">
        <v>20</v>
      </c>
      <c r="C76" s="116">
        <v>2008727</v>
      </c>
      <c r="D76" s="183"/>
      <c r="E76" s="183"/>
      <c r="F76" s="116">
        <v>2005051</v>
      </c>
      <c r="G76" s="116">
        <v>2005051</v>
      </c>
      <c r="H76" s="183"/>
      <c r="I76" s="183"/>
      <c r="J76" s="99">
        <v>2000687</v>
      </c>
      <c r="K76" s="99">
        <v>2000687</v>
      </c>
      <c r="L76" s="183"/>
      <c r="M76" s="183"/>
      <c r="N76" s="183"/>
      <c r="O76" s="9">
        <f t="shared" si="6"/>
        <v>10020203</v>
      </c>
    </row>
    <row r="77" spans="1:15" ht="11.1" customHeight="1">
      <c r="A77" s="190" t="s">
        <v>32</v>
      </c>
      <c r="B77" s="6" t="s">
        <v>11</v>
      </c>
      <c r="C77" s="123">
        <v>304</v>
      </c>
      <c r="D77" s="98">
        <v>303</v>
      </c>
      <c r="E77" s="98">
        <v>302</v>
      </c>
      <c r="F77" s="123">
        <v>301</v>
      </c>
      <c r="G77" s="124">
        <v>304</v>
      </c>
      <c r="H77" s="89">
        <v>303</v>
      </c>
      <c r="I77" s="89">
        <v>302</v>
      </c>
      <c r="J77" s="99">
        <v>301</v>
      </c>
      <c r="K77" s="99">
        <v>304</v>
      </c>
      <c r="L77" s="89">
        <v>303</v>
      </c>
      <c r="M77" s="99">
        <v>302</v>
      </c>
      <c r="N77" s="99">
        <v>301</v>
      </c>
      <c r="O77" s="9">
        <f t="shared" si="6"/>
        <v>3630</v>
      </c>
    </row>
    <row r="78" spans="1:15" ht="11.1" customHeight="1">
      <c r="A78" s="190"/>
      <c r="B78" s="6" t="s">
        <v>16</v>
      </c>
      <c r="C78" s="123">
        <v>87.45</v>
      </c>
      <c r="D78" s="181" t="s">
        <v>137</v>
      </c>
      <c r="E78" s="181" t="s">
        <v>137</v>
      </c>
      <c r="F78" s="126">
        <v>87.29</v>
      </c>
      <c r="G78" s="126">
        <v>87.29</v>
      </c>
      <c r="H78" s="181" t="s">
        <v>137</v>
      </c>
      <c r="I78" s="181" t="s">
        <v>137</v>
      </c>
      <c r="J78" s="99">
        <v>87.1</v>
      </c>
      <c r="K78" s="99">
        <v>87.1</v>
      </c>
      <c r="L78" s="181" t="s">
        <v>137</v>
      </c>
      <c r="M78" s="126">
        <v>84.84</v>
      </c>
      <c r="N78" s="126">
        <v>87.93</v>
      </c>
      <c r="O78" s="9" t="e">
        <f t="shared" si="6"/>
        <v>#VALUE!</v>
      </c>
    </row>
    <row r="79" spans="1:15" ht="11.1" customHeight="1">
      <c r="A79" s="190"/>
      <c r="B79" s="6" t="s">
        <v>17</v>
      </c>
      <c r="C79" s="123" t="s">
        <v>47</v>
      </c>
      <c r="D79" s="182"/>
      <c r="E79" s="182"/>
      <c r="F79" s="111" t="s">
        <v>48</v>
      </c>
      <c r="G79" s="111" t="s">
        <v>48</v>
      </c>
      <c r="H79" s="182"/>
      <c r="I79" s="182"/>
      <c r="J79" s="99" t="s">
        <v>43</v>
      </c>
      <c r="K79" s="99" t="s">
        <v>43</v>
      </c>
      <c r="L79" s="182"/>
      <c r="M79" s="111">
        <v>66.38</v>
      </c>
      <c r="N79" s="103" t="s">
        <v>42</v>
      </c>
      <c r="O79" s="9">
        <f t="shared" si="6"/>
        <v>476.50000000000006</v>
      </c>
    </row>
    <row r="80" spans="1:15" ht="11.1" customHeight="1">
      <c r="A80" s="190"/>
      <c r="B80" s="6" t="s">
        <v>18</v>
      </c>
      <c r="C80" s="127">
        <v>29345.98</v>
      </c>
      <c r="D80" s="182"/>
      <c r="E80" s="182"/>
      <c r="F80" s="127">
        <v>29343.75</v>
      </c>
      <c r="G80" s="127">
        <v>29343.75</v>
      </c>
      <c r="H80" s="182"/>
      <c r="I80" s="182"/>
      <c r="J80" s="99">
        <v>29344.33</v>
      </c>
      <c r="K80" s="99">
        <v>29344.33</v>
      </c>
      <c r="L80" s="182"/>
      <c r="M80" s="127">
        <v>29345.08</v>
      </c>
      <c r="N80" s="127">
        <v>29344.080000000002</v>
      </c>
      <c r="O80" s="9">
        <f t="shared" si="6"/>
        <v>205411.30000000002</v>
      </c>
    </row>
    <row r="81" spans="1:15" ht="11.1" customHeight="1">
      <c r="A81" s="190"/>
      <c r="B81" s="6" t="s">
        <v>19</v>
      </c>
      <c r="C81" s="116">
        <v>22960</v>
      </c>
      <c r="D81" s="182"/>
      <c r="E81" s="182"/>
      <c r="F81" s="116">
        <v>22960</v>
      </c>
      <c r="G81" s="116">
        <v>22960</v>
      </c>
      <c r="H81" s="182"/>
      <c r="I81" s="182"/>
      <c r="J81" s="99">
        <v>22960</v>
      </c>
      <c r="K81" s="99">
        <v>22960</v>
      </c>
      <c r="L81" s="182"/>
      <c r="M81" s="116">
        <v>22960</v>
      </c>
      <c r="N81" s="116">
        <v>22960</v>
      </c>
      <c r="O81" s="9">
        <f t="shared" si="6"/>
        <v>160720</v>
      </c>
    </row>
    <row r="82" spans="1:15" ht="11.1" customHeight="1">
      <c r="A82" s="190"/>
      <c r="B82" s="6" t="s">
        <v>20</v>
      </c>
      <c r="C82" s="116">
        <v>2007852</v>
      </c>
      <c r="D82" s="183"/>
      <c r="E82" s="183"/>
      <c r="F82" s="116">
        <v>2004178</v>
      </c>
      <c r="G82" s="116">
        <v>2004178</v>
      </c>
      <c r="H82" s="183"/>
      <c r="I82" s="183"/>
      <c r="J82" s="99">
        <v>1999816</v>
      </c>
      <c r="K82" s="99">
        <v>1999816</v>
      </c>
      <c r="L82" s="183"/>
      <c r="M82" s="116">
        <v>1947926</v>
      </c>
      <c r="N82" s="116">
        <v>2018873</v>
      </c>
      <c r="O82" s="9">
        <f t="shared" si="6"/>
        <v>13982639</v>
      </c>
    </row>
    <row r="83" spans="1:15" ht="11.1" customHeight="1">
      <c r="A83" s="196" t="s">
        <v>33</v>
      </c>
      <c r="B83" s="6" t="s">
        <v>11</v>
      </c>
      <c r="C83" s="123">
        <v>204</v>
      </c>
      <c r="D83" s="123">
        <v>203</v>
      </c>
      <c r="E83" s="123">
        <v>202</v>
      </c>
      <c r="F83" s="123">
        <v>201</v>
      </c>
      <c r="G83" s="124">
        <v>204</v>
      </c>
      <c r="H83" s="99">
        <v>203</v>
      </c>
      <c r="I83" s="89">
        <v>202</v>
      </c>
      <c r="J83" s="99">
        <v>201</v>
      </c>
      <c r="K83" s="99">
        <v>204</v>
      </c>
      <c r="L83" s="99">
        <v>203</v>
      </c>
      <c r="M83" s="99">
        <v>202</v>
      </c>
      <c r="N83" s="99">
        <v>201</v>
      </c>
      <c r="O83" s="9">
        <f t="shared" si="6"/>
        <v>2430</v>
      </c>
    </row>
    <row r="84" spans="1:15" ht="11.1" customHeight="1">
      <c r="A84" s="197"/>
      <c r="B84" s="6" t="s">
        <v>16</v>
      </c>
      <c r="C84" s="123">
        <v>87.45</v>
      </c>
      <c r="D84" s="126">
        <v>84.84</v>
      </c>
      <c r="E84" s="126">
        <v>84.84</v>
      </c>
      <c r="F84" s="126">
        <v>87.29</v>
      </c>
      <c r="G84" s="126">
        <v>87.29</v>
      </c>
      <c r="H84" s="99">
        <v>84.84</v>
      </c>
      <c r="I84" s="181" t="s">
        <v>137</v>
      </c>
      <c r="J84" s="99">
        <v>87.1</v>
      </c>
      <c r="K84" s="99">
        <v>87.1</v>
      </c>
      <c r="L84" s="126">
        <v>84.84</v>
      </c>
      <c r="M84" s="126">
        <v>84.84</v>
      </c>
      <c r="N84" s="126">
        <v>87.93</v>
      </c>
      <c r="O84" s="9" t="e">
        <f t="shared" ref="O84:O96" si="7">N84+M84+L84+K84+J84+I84+H84+G84+F84+E84+D84+C84</f>
        <v>#VALUE!</v>
      </c>
    </row>
    <row r="85" spans="1:15" ht="11.1" customHeight="1">
      <c r="A85" s="197"/>
      <c r="B85" s="6" t="s">
        <v>17</v>
      </c>
      <c r="C85" s="123" t="s">
        <v>47</v>
      </c>
      <c r="D85" s="111">
        <v>66.38</v>
      </c>
      <c r="E85" s="111">
        <v>66.38</v>
      </c>
      <c r="F85" s="111" t="s">
        <v>48</v>
      </c>
      <c r="G85" s="111" t="s">
        <v>48</v>
      </c>
      <c r="H85" s="99">
        <v>66.38</v>
      </c>
      <c r="I85" s="182"/>
      <c r="J85" s="99" t="s">
        <v>43</v>
      </c>
      <c r="K85" s="99" t="s">
        <v>43</v>
      </c>
      <c r="L85" s="111">
        <v>66.38</v>
      </c>
      <c r="M85" s="111">
        <v>66.38</v>
      </c>
      <c r="N85" s="103" t="s">
        <v>42</v>
      </c>
      <c r="O85" s="9">
        <f t="shared" si="7"/>
        <v>742.02</v>
      </c>
    </row>
    <row r="86" spans="1:15" ht="11.1" customHeight="1">
      <c r="A86" s="197"/>
      <c r="B86" s="6" t="s">
        <v>18</v>
      </c>
      <c r="C86" s="127">
        <v>29333.200000000001</v>
      </c>
      <c r="D86" s="127">
        <v>29332.3</v>
      </c>
      <c r="E86" s="127">
        <v>29332.3</v>
      </c>
      <c r="F86" s="127">
        <v>29330.98</v>
      </c>
      <c r="G86" s="127">
        <v>29330.98</v>
      </c>
      <c r="H86" s="99">
        <v>29332.3</v>
      </c>
      <c r="I86" s="182"/>
      <c r="J86" s="99">
        <v>29331.55</v>
      </c>
      <c r="K86" s="99">
        <v>29331.55</v>
      </c>
      <c r="L86" s="127">
        <v>29332.3</v>
      </c>
      <c r="M86" s="127">
        <v>29332.3</v>
      </c>
      <c r="N86" s="127">
        <v>29331.31</v>
      </c>
      <c r="O86" s="9">
        <f t="shared" si="7"/>
        <v>322651.07</v>
      </c>
    </row>
    <row r="87" spans="1:15" ht="11.1" customHeight="1">
      <c r="A87" s="197"/>
      <c r="B87" s="6" t="s">
        <v>19</v>
      </c>
      <c r="C87" s="116">
        <v>22950</v>
      </c>
      <c r="D87" s="116">
        <v>22950</v>
      </c>
      <c r="E87" s="116">
        <v>22950</v>
      </c>
      <c r="F87" s="116">
        <v>22950</v>
      </c>
      <c r="G87" s="116">
        <v>22950</v>
      </c>
      <c r="H87" s="99">
        <v>22950</v>
      </c>
      <c r="I87" s="182"/>
      <c r="J87" s="99">
        <v>22950</v>
      </c>
      <c r="K87" s="99">
        <v>22950</v>
      </c>
      <c r="L87" s="116">
        <v>22950</v>
      </c>
      <c r="M87" s="116">
        <v>22950</v>
      </c>
      <c r="N87" s="116">
        <v>22950</v>
      </c>
      <c r="O87" s="9">
        <f t="shared" si="7"/>
        <v>252450</v>
      </c>
    </row>
    <row r="88" spans="1:15" ht="11.1" customHeight="1">
      <c r="A88" s="197"/>
      <c r="B88" s="6" t="s">
        <v>20</v>
      </c>
      <c r="C88" s="116">
        <v>2006978</v>
      </c>
      <c r="D88" s="116">
        <v>1947078</v>
      </c>
      <c r="E88" s="116">
        <v>1947078</v>
      </c>
      <c r="F88" s="116">
        <v>2003306</v>
      </c>
      <c r="G88" s="116">
        <v>2003306</v>
      </c>
      <c r="H88" s="99">
        <v>1947078</v>
      </c>
      <c r="I88" s="183"/>
      <c r="J88" s="99">
        <v>1998945</v>
      </c>
      <c r="K88" s="99">
        <v>1998945</v>
      </c>
      <c r="L88" s="116">
        <v>1947078</v>
      </c>
      <c r="M88" s="116">
        <v>1947078</v>
      </c>
      <c r="N88" s="116">
        <v>2017994</v>
      </c>
      <c r="O88" s="9">
        <f t="shared" si="7"/>
        <v>21764864</v>
      </c>
    </row>
    <row r="89" spans="1:15" ht="11.1" customHeight="1">
      <c r="A89" s="190" t="s">
        <v>35</v>
      </c>
      <c r="B89" s="6" t="s">
        <v>11</v>
      </c>
      <c r="C89" s="123">
        <v>104</v>
      </c>
      <c r="D89" s="98">
        <v>103</v>
      </c>
      <c r="E89" s="98">
        <v>102</v>
      </c>
      <c r="F89" s="123">
        <v>101</v>
      </c>
      <c r="G89" s="124">
        <v>104</v>
      </c>
      <c r="H89" s="99">
        <v>103</v>
      </c>
      <c r="I89" s="89">
        <v>102</v>
      </c>
      <c r="J89" s="99">
        <v>101</v>
      </c>
      <c r="K89" s="99">
        <v>104</v>
      </c>
      <c r="L89" s="89">
        <v>103</v>
      </c>
      <c r="M89" s="89">
        <v>102</v>
      </c>
      <c r="N89" s="99">
        <v>101</v>
      </c>
      <c r="O89" s="9">
        <f t="shared" si="7"/>
        <v>1230</v>
      </c>
    </row>
    <row r="90" spans="1:15" ht="11.1" customHeight="1">
      <c r="A90" s="190"/>
      <c r="B90" s="6" t="s">
        <v>12</v>
      </c>
      <c r="C90" s="123" t="s">
        <v>13</v>
      </c>
      <c r="D90" s="98" t="s">
        <v>14</v>
      </c>
      <c r="E90" s="98" t="s">
        <v>36</v>
      </c>
      <c r="F90" s="123" t="s">
        <v>13</v>
      </c>
      <c r="G90" s="130" t="s">
        <v>13</v>
      </c>
      <c r="H90" s="99" t="s">
        <v>14</v>
      </c>
      <c r="I90" s="89" t="s">
        <v>36</v>
      </c>
      <c r="J90" s="99" t="s">
        <v>13</v>
      </c>
      <c r="K90" s="99" t="s">
        <v>13</v>
      </c>
      <c r="L90" s="93" t="s">
        <v>36</v>
      </c>
      <c r="M90" s="96" t="s">
        <v>14</v>
      </c>
      <c r="N90" s="100" t="s">
        <v>13</v>
      </c>
      <c r="O90" s="9" t="e">
        <f t="shared" si="7"/>
        <v>#VALUE!</v>
      </c>
    </row>
    <row r="91" spans="1:15" ht="11.1" customHeight="1">
      <c r="A91" s="190"/>
      <c r="B91" s="6" t="s">
        <v>15</v>
      </c>
      <c r="C91" s="123" t="s">
        <v>0</v>
      </c>
      <c r="D91" s="98" t="s">
        <v>0</v>
      </c>
      <c r="E91" s="98" t="s">
        <v>5</v>
      </c>
      <c r="F91" s="123" t="s">
        <v>0</v>
      </c>
      <c r="G91" s="131" t="s">
        <v>0</v>
      </c>
      <c r="H91" s="99" t="s">
        <v>0</v>
      </c>
      <c r="I91" s="89" t="s">
        <v>5</v>
      </c>
      <c r="J91" s="99" t="s">
        <v>0</v>
      </c>
      <c r="K91" s="99" t="s">
        <v>0</v>
      </c>
      <c r="L91" s="92" t="s">
        <v>5</v>
      </c>
      <c r="M91" s="92" t="s">
        <v>0</v>
      </c>
      <c r="N91" s="101" t="s">
        <v>0</v>
      </c>
      <c r="O91" s="9" t="e">
        <f t="shared" si="7"/>
        <v>#VALUE!</v>
      </c>
    </row>
    <row r="92" spans="1:15" ht="11.1" customHeight="1">
      <c r="A92" s="190"/>
      <c r="B92" s="6" t="s">
        <v>16</v>
      </c>
      <c r="C92" s="123">
        <v>87.45</v>
      </c>
      <c r="D92" s="181" t="s">
        <v>137</v>
      </c>
      <c r="E92" s="181" t="s">
        <v>137</v>
      </c>
      <c r="F92" s="128">
        <v>87.29</v>
      </c>
      <c r="G92" s="128">
        <v>87.29</v>
      </c>
      <c r="H92" s="99">
        <v>84.65</v>
      </c>
      <c r="I92" s="181" t="s">
        <v>137</v>
      </c>
      <c r="J92" s="99">
        <v>87.1</v>
      </c>
      <c r="K92" s="99">
        <v>87.1</v>
      </c>
      <c r="L92" s="181" t="s">
        <v>137</v>
      </c>
      <c r="M92" s="181" t="s">
        <v>137</v>
      </c>
      <c r="N92" s="103">
        <v>87.93</v>
      </c>
      <c r="O92" s="9" t="e">
        <f t="shared" si="7"/>
        <v>#VALUE!</v>
      </c>
    </row>
    <row r="93" spans="1:15" ht="11.1" customHeight="1">
      <c r="A93" s="190"/>
      <c r="B93" s="6" t="s">
        <v>17</v>
      </c>
      <c r="C93" s="123" t="s">
        <v>47</v>
      </c>
      <c r="D93" s="182"/>
      <c r="E93" s="182"/>
      <c r="F93" s="129" t="s">
        <v>48</v>
      </c>
      <c r="G93" s="129" t="s">
        <v>48</v>
      </c>
      <c r="H93" s="99">
        <v>66.23</v>
      </c>
      <c r="I93" s="182"/>
      <c r="J93" s="99" t="s">
        <v>43</v>
      </c>
      <c r="K93" s="99" t="s">
        <v>43</v>
      </c>
      <c r="L93" s="182"/>
      <c r="M93" s="182"/>
      <c r="N93" s="109" t="s">
        <v>42</v>
      </c>
      <c r="O93" s="9">
        <f t="shared" si="7"/>
        <v>476.35</v>
      </c>
    </row>
    <row r="94" spans="1:15" ht="11.1" customHeight="1">
      <c r="A94" s="190"/>
      <c r="B94" s="6" t="s">
        <v>18</v>
      </c>
      <c r="C94" s="127">
        <v>29225.84</v>
      </c>
      <c r="D94" s="182"/>
      <c r="E94" s="182"/>
      <c r="F94" s="127">
        <v>29223.62</v>
      </c>
      <c r="G94" s="127">
        <v>29223.62</v>
      </c>
      <c r="H94" s="99">
        <v>29225.53</v>
      </c>
      <c r="I94" s="182"/>
      <c r="J94" s="99">
        <v>29224.19</v>
      </c>
      <c r="K94" s="99">
        <v>29224.19</v>
      </c>
      <c r="L94" s="182"/>
      <c r="M94" s="182"/>
      <c r="N94" s="127">
        <v>29223.94</v>
      </c>
      <c r="O94" s="9">
        <f t="shared" si="7"/>
        <v>204570.93</v>
      </c>
    </row>
    <row r="95" spans="1:15" ht="11.1" customHeight="1">
      <c r="A95" s="190"/>
      <c r="B95" s="6" t="s">
        <v>19</v>
      </c>
      <c r="C95" s="117">
        <v>22866</v>
      </c>
      <c r="D95" s="182"/>
      <c r="E95" s="182"/>
      <c r="F95" s="117">
        <v>22866</v>
      </c>
      <c r="G95" s="117">
        <v>22866</v>
      </c>
      <c r="H95" s="99">
        <v>22866</v>
      </c>
      <c r="I95" s="182"/>
      <c r="J95" s="99">
        <v>22866</v>
      </c>
      <c r="K95" s="99">
        <v>22866</v>
      </c>
      <c r="L95" s="182"/>
      <c r="M95" s="182"/>
      <c r="N95" s="117">
        <v>22866</v>
      </c>
      <c r="O95" s="9">
        <f t="shared" si="7"/>
        <v>160062</v>
      </c>
    </row>
    <row r="96" spans="1:15" ht="11.1" customHeight="1">
      <c r="A96" s="190"/>
      <c r="B96" s="6" t="s">
        <v>20</v>
      </c>
      <c r="C96" s="117">
        <v>1999632</v>
      </c>
      <c r="D96" s="183"/>
      <c r="E96" s="183"/>
      <c r="F96" s="117">
        <v>1995973</v>
      </c>
      <c r="G96" s="117">
        <v>1995973</v>
      </c>
      <c r="H96" s="99">
        <v>1935607</v>
      </c>
      <c r="I96" s="183"/>
      <c r="J96" s="99">
        <v>1991629</v>
      </c>
      <c r="K96" s="99">
        <v>1991629</v>
      </c>
      <c r="L96" s="183"/>
      <c r="M96" s="183"/>
      <c r="N96" s="117">
        <v>2010607</v>
      </c>
      <c r="O96" s="9">
        <f t="shared" si="7"/>
        <v>13921050</v>
      </c>
    </row>
    <row r="97" spans="3:8" s="2" customFormat="1" ht="17.100000000000001" customHeight="1"/>
    <row r="98" spans="3:8" s="2" customFormat="1" ht="17.100000000000001" customHeight="1">
      <c r="C98" s="120"/>
      <c r="D98" s="137" t="s">
        <v>114</v>
      </c>
      <c r="E98" s="119"/>
      <c r="F98" s="137" t="s">
        <v>135</v>
      </c>
      <c r="G98" s="176"/>
      <c r="H98" s="136"/>
    </row>
    <row r="99" spans="3:8" s="2" customFormat="1" ht="38.25" customHeight="1"/>
    <row r="100" spans="3:8" s="2" customFormat="1" ht="33" customHeight="1"/>
    <row r="101" spans="3:8" s="2" customFormat="1" ht="27" customHeight="1"/>
    <row r="102" spans="3:8" s="2" customFormat="1" ht="16.5" customHeight="1"/>
    <row r="103" spans="3:8" s="2" customFormat="1" ht="37.5" customHeight="1"/>
    <row r="104" spans="3:8" s="2" customFormat="1"/>
    <row r="105" spans="3:8" s="2" customFormat="1"/>
    <row r="106" spans="3:8" s="2" customFormat="1"/>
    <row r="107" spans="3:8" s="2" customFormat="1"/>
    <row r="108" spans="3:8" s="2" customFormat="1"/>
    <row r="109" spans="3:8" s="2" customFormat="1"/>
    <row r="110" spans="3:8" s="2" customFormat="1"/>
    <row r="111" spans="3:8" s="2" customFormat="1"/>
    <row r="112" spans="3:8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</sheetData>
  <mergeCells count="137">
    <mergeCell ref="A11:A16"/>
    <mergeCell ref="A17:A22"/>
    <mergeCell ref="A23:A28"/>
    <mergeCell ref="A29:A34"/>
    <mergeCell ref="A35:A40"/>
    <mergeCell ref="A71:A76"/>
    <mergeCell ref="A77:A82"/>
    <mergeCell ref="A83:A88"/>
    <mergeCell ref="A89:A96"/>
    <mergeCell ref="A41:A46"/>
    <mergeCell ref="A47:A52"/>
    <mergeCell ref="A53:A58"/>
    <mergeCell ref="A59:A64"/>
    <mergeCell ref="A65:A70"/>
    <mergeCell ref="A1:N1"/>
    <mergeCell ref="C2:F2"/>
    <mergeCell ref="G2:J2"/>
    <mergeCell ref="K2:N2"/>
    <mergeCell ref="A3:A10"/>
    <mergeCell ref="D6:D10"/>
    <mergeCell ref="E6:E10"/>
    <mergeCell ref="H6:H10"/>
    <mergeCell ref="I6:I10"/>
    <mergeCell ref="L6:L10"/>
    <mergeCell ref="M6:M10"/>
    <mergeCell ref="C12:C16"/>
    <mergeCell ref="D12:D16"/>
    <mergeCell ref="E12:E16"/>
    <mergeCell ref="C18:C22"/>
    <mergeCell ref="D18:D22"/>
    <mergeCell ref="E18:E22"/>
    <mergeCell ref="L12:L16"/>
    <mergeCell ref="M12:M16"/>
    <mergeCell ref="N12:N16"/>
    <mergeCell ref="H12:H16"/>
    <mergeCell ref="I12:I16"/>
    <mergeCell ref="N18:N22"/>
    <mergeCell ref="H18:H22"/>
    <mergeCell ref="I18:I22"/>
    <mergeCell ref="J18:J22"/>
    <mergeCell ref="L18:L22"/>
    <mergeCell ref="M18:M22"/>
    <mergeCell ref="C24:C28"/>
    <mergeCell ref="D24:D28"/>
    <mergeCell ref="E24:E28"/>
    <mergeCell ref="H24:H28"/>
    <mergeCell ref="I24:I28"/>
    <mergeCell ref="J24:J28"/>
    <mergeCell ref="L24:L28"/>
    <mergeCell ref="M24:M28"/>
    <mergeCell ref="N24:N28"/>
    <mergeCell ref="I30:I34"/>
    <mergeCell ref="J30:J34"/>
    <mergeCell ref="L30:L34"/>
    <mergeCell ref="M30:M34"/>
    <mergeCell ref="N30:N34"/>
    <mergeCell ref="C30:C34"/>
    <mergeCell ref="D30:D34"/>
    <mergeCell ref="E30:E34"/>
    <mergeCell ref="F30:F34"/>
    <mergeCell ref="H30:H34"/>
    <mergeCell ref="N36:N40"/>
    <mergeCell ref="L42:L46"/>
    <mergeCell ref="M42:M46"/>
    <mergeCell ref="N42:N46"/>
    <mergeCell ref="C42:C46"/>
    <mergeCell ref="D42:D46"/>
    <mergeCell ref="E42:E46"/>
    <mergeCell ref="F42:F46"/>
    <mergeCell ref="G42:G46"/>
    <mergeCell ref="H42:H46"/>
    <mergeCell ref="I42:I46"/>
    <mergeCell ref="J42:J46"/>
    <mergeCell ref="I36:I40"/>
    <mergeCell ref="J36:J40"/>
    <mergeCell ref="K36:K40"/>
    <mergeCell ref="L36:L40"/>
    <mergeCell ref="M36:M40"/>
    <mergeCell ref="C36:C40"/>
    <mergeCell ref="D36:D40"/>
    <mergeCell ref="E36:E40"/>
    <mergeCell ref="F36:F40"/>
    <mergeCell ref="H36:H40"/>
    <mergeCell ref="I48:I52"/>
    <mergeCell ref="J48:J52"/>
    <mergeCell ref="C54:C58"/>
    <mergeCell ref="D54:D58"/>
    <mergeCell ref="E54:E58"/>
    <mergeCell ref="C48:C52"/>
    <mergeCell ref="D48:D52"/>
    <mergeCell ref="E48:E52"/>
    <mergeCell ref="F48:F52"/>
    <mergeCell ref="H48:H52"/>
    <mergeCell ref="J60:J64"/>
    <mergeCell ref="K60:K64"/>
    <mergeCell ref="L60:L64"/>
    <mergeCell ref="M60:M64"/>
    <mergeCell ref="N60:N64"/>
    <mergeCell ref="C60:C64"/>
    <mergeCell ref="D60:D64"/>
    <mergeCell ref="E60:E64"/>
    <mergeCell ref="H54:H58"/>
    <mergeCell ref="I54:I58"/>
    <mergeCell ref="H60:H64"/>
    <mergeCell ref="I60:I64"/>
    <mergeCell ref="N66:N70"/>
    <mergeCell ref="L72:L76"/>
    <mergeCell ref="M72:M76"/>
    <mergeCell ref="N72:N76"/>
    <mergeCell ref="L54:L58"/>
    <mergeCell ref="M54:M58"/>
    <mergeCell ref="N54:N58"/>
    <mergeCell ref="L48:L52"/>
    <mergeCell ref="M48:M52"/>
    <mergeCell ref="N48:N52"/>
    <mergeCell ref="L92:L96"/>
    <mergeCell ref="M92:M96"/>
    <mergeCell ref="D78:D82"/>
    <mergeCell ref="E78:E82"/>
    <mergeCell ref="I84:I88"/>
    <mergeCell ref="D92:D96"/>
    <mergeCell ref="E92:E96"/>
    <mergeCell ref="I92:I96"/>
    <mergeCell ref="C66:C70"/>
    <mergeCell ref="D66:D70"/>
    <mergeCell ref="E66:E70"/>
    <mergeCell ref="D72:D76"/>
    <mergeCell ref="E72:E76"/>
    <mergeCell ref="L78:L82"/>
    <mergeCell ref="H66:H70"/>
    <mergeCell ref="I66:I70"/>
    <mergeCell ref="H72:H76"/>
    <mergeCell ref="I72:I76"/>
    <mergeCell ref="H78:H82"/>
    <mergeCell ref="I78:I82"/>
    <mergeCell ref="L66:L70"/>
    <mergeCell ref="M66:M70"/>
  </mergeCells>
  <phoneticPr fontId="22" type="noConversion"/>
  <pageMargins left="0.39305555555555599" right="0.39305555555555599" top="0" bottom="0" header="0.118055555555556" footer="0.118055555555556"/>
  <pageSetup paperSize="9" scale="7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B82"/>
  <sheetViews>
    <sheetView zoomScaleNormal="100" workbookViewId="0">
      <selection activeCell="S30" sqref="S30"/>
    </sheetView>
  </sheetViews>
  <sheetFormatPr defaultColWidth="9" defaultRowHeight="16.5"/>
  <cols>
    <col min="1" max="14" width="9.625" style="52" customWidth="1"/>
    <col min="15" max="15" width="17.5" style="51" hidden="1" customWidth="1"/>
    <col min="16" max="16" width="15" style="51" customWidth="1"/>
    <col min="17" max="19" width="9" style="51"/>
    <col min="20" max="256" width="9" style="52"/>
    <col min="257" max="269" width="9" style="52" customWidth="1"/>
    <col min="270" max="270" width="10.875" style="52" customWidth="1"/>
    <col min="271" max="271" width="17.5" style="52" customWidth="1"/>
    <col min="272" max="272" width="15" style="52" customWidth="1"/>
    <col min="273" max="512" width="9" style="52"/>
    <col min="513" max="525" width="9" style="52" customWidth="1"/>
    <col min="526" max="526" width="10.875" style="52" customWidth="1"/>
    <col min="527" max="527" width="17.5" style="52" customWidth="1"/>
    <col min="528" max="528" width="15" style="52" customWidth="1"/>
    <col min="529" max="768" width="9" style="52"/>
    <col min="769" max="781" width="9" style="52" customWidth="1"/>
    <col min="782" max="782" width="10.875" style="52" customWidth="1"/>
    <col min="783" max="783" width="17.5" style="52" customWidth="1"/>
    <col min="784" max="784" width="15" style="52" customWidth="1"/>
    <col min="785" max="1024" width="9" style="52"/>
    <col min="1025" max="1037" width="9" style="52" customWidth="1"/>
    <col min="1038" max="1038" width="10.875" style="52" customWidth="1"/>
    <col min="1039" max="1039" width="17.5" style="52" customWidth="1"/>
    <col min="1040" max="1040" width="15" style="52" customWidth="1"/>
    <col min="1041" max="1280" width="9" style="52"/>
    <col min="1281" max="1293" width="9" style="52" customWidth="1"/>
    <col min="1294" max="1294" width="10.875" style="52" customWidth="1"/>
    <col min="1295" max="1295" width="17.5" style="52" customWidth="1"/>
    <col min="1296" max="1296" width="15" style="52" customWidth="1"/>
    <col min="1297" max="1536" width="9" style="52"/>
    <col min="1537" max="1549" width="9" style="52" customWidth="1"/>
    <col min="1550" max="1550" width="10.875" style="52" customWidth="1"/>
    <col min="1551" max="1551" width="17.5" style="52" customWidth="1"/>
    <col min="1552" max="1552" width="15" style="52" customWidth="1"/>
    <col min="1553" max="1792" width="9" style="52"/>
    <col min="1793" max="1805" width="9" style="52" customWidth="1"/>
    <col min="1806" max="1806" width="10.875" style="52" customWidth="1"/>
    <col min="1807" max="1807" width="17.5" style="52" customWidth="1"/>
    <col min="1808" max="1808" width="15" style="52" customWidth="1"/>
    <col min="1809" max="2048" width="9" style="52"/>
    <col min="2049" max="2061" width="9" style="52" customWidth="1"/>
    <col min="2062" max="2062" width="10.875" style="52" customWidth="1"/>
    <col min="2063" max="2063" width="17.5" style="52" customWidth="1"/>
    <col min="2064" max="2064" width="15" style="52" customWidth="1"/>
    <col min="2065" max="2304" width="9" style="52"/>
    <col min="2305" max="2317" width="9" style="52" customWidth="1"/>
    <col min="2318" max="2318" width="10.875" style="52" customWidth="1"/>
    <col min="2319" max="2319" width="17.5" style="52" customWidth="1"/>
    <col min="2320" max="2320" width="15" style="52" customWidth="1"/>
    <col min="2321" max="2560" width="9" style="52"/>
    <col min="2561" max="2573" width="9" style="52" customWidth="1"/>
    <col min="2574" max="2574" width="10.875" style="52" customWidth="1"/>
    <col min="2575" max="2575" width="17.5" style="52" customWidth="1"/>
    <col min="2576" max="2576" width="15" style="52" customWidth="1"/>
    <col min="2577" max="2816" width="9" style="52"/>
    <col min="2817" max="2829" width="9" style="52" customWidth="1"/>
    <col min="2830" max="2830" width="10.875" style="52" customWidth="1"/>
    <col min="2831" max="2831" width="17.5" style="52" customWidth="1"/>
    <col min="2832" max="2832" width="15" style="52" customWidth="1"/>
    <col min="2833" max="3072" width="9" style="52"/>
    <col min="3073" max="3085" width="9" style="52" customWidth="1"/>
    <col min="3086" max="3086" width="10.875" style="52" customWidth="1"/>
    <col min="3087" max="3087" width="17.5" style="52" customWidth="1"/>
    <col min="3088" max="3088" width="15" style="52" customWidth="1"/>
    <col min="3089" max="3328" width="9" style="52"/>
    <col min="3329" max="3341" width="9" style="52" customWidth="1"/>
    <col min="3342" max="3342" width="10.875" style="52" customWidth="1"/>
    <col min="3343" max="3343" width="17.5" style="52" customWidth="1"/>
    <col min="3344" max="3344" width="15" style="52" customWidth="1"/>
    <col min="3345" max="3584" width="9" style="52"/>
    <col min="3585" max="3597" width="9" style="52" customWidth="1"/>
    <col min="3598" max="3598" width="10.875" style="52" customWidth="1"/>
    <col min="3599" max="3599" width="17.5" style="52" customWidth="1"/>
    <col min="3600" max="3600" width="15" style="52" customWidth="1"/>
    <col min="3601" max="3840" width="9" style="52"/>
    <col min="3841" max="3853" width="9" style="52" customWidth="1"/>
    <col min="3854" max="3854" width="10.875" style="52" customWidth="1"/>
    <col min="3855" max="3855" width="17.5" style="52" customWidth="1"/>
    <col min="3856" max="3856" width="15" style="52" customWidth="1"/>
    <col min="3857" max="4096" width="9" style="52"/>
    <col min="4097" max="4109" width="9" style="52" customWidth="1"/>
    <col min="4110" max="4110" width="10.875" style="52" customWidth="1"/>
    <col min="4111" max="4111" width="17.5" style="52" customWidth="1"/>
    <col min="4112" max="4112" width="15" style="52" customWidth="1"/>
    <col min="4113" max="4352" width="9" style="52"/>
    <col min="4353" max="4365" width="9" style="52" customWidth="1"/>
    <col min="4366" max="4366" width="10.875" style="52" customWidth="1"/>
    <col min="4367" max="4367" width="17.5" style="52" customWidth="1"/>
    <col min="4368" max="4368" width="15" style="52" customWidth="1"/>
    <col min="4369" max="4608" width="9" style="52"/>
    <col min="4609" max="4621" width="9" style="52" customWidth="1"/>
    <col min="4622" max="4622" width="10.875" style="52" customWidth="1"/>
    <col min="4623" max="4623" width="17.5" style="52" customWidth="1"/>
    <col min="4624" max="4624" width="15" style="52" customWidth="1"/>
    <col min="4625" max="4864" width="9" style="52"/>
    <col min="4865" max="4877" width="9" style="52" customWidth="1"/>
    <col min="4878" max="4878" width="10.875" style="52" customWidth="1"/>
    <col min="4879" max="4879" width="17.5" style="52" customWidth="1"/>
    <col min="4880" max="4880" width="15" style="52" customWidth="1"/>
    <col min="4881" max="5120" width="9" style="52"/>
    <col min="5121" max="5133" width="9" style="52" customWidth="1"/>
    <col min="5134" max="5134" width="10.875" style="52" customWidth="1"/>
    <col min="5135" max="5135" width="17.5" style="52" customWidth="1"/>
    <col min="5136" max="5136" width="15" style="52" customWidth="1"/>
    <col min="5137" max="5376" width="9" style="52"/>
    <col min="5377" max="5389" width="9" style="52" customWidth="1"/>
    <col min="5390" max="5390" width="10.875" style="52" customWidth="1"/>
    <col min="5391" max="5391" width="17.5" style="52" customWidth="1"/>
    <col min="5392" max="5392" width="15" style="52" customWidth="1"/>
    <col min="5393" max="5632" width="9" style="52"/>
    <col min="5633" max="5645" width="9" style="52" customWidth="1"/>
    <col min="5646" max="5646" width="10.875" style="52" customWidth="1"/>
    <col min="5647" max="5647" width="17.5" style="52" customWidth="1"/>
    <col min="5648" max="5648" width="15" style="52" customWidth="1"/>
    <col min="5649" max="5888" width="9" style="52"/>
    <col min="5889" max="5901" width="9" style="52" customWidth="1"/>
    <col min="5902" max="5902" width="10.875" style="52" customWidth="1"/>
    <col min="5903" max="5903" width="17.5" style="52" customWidth="1"/>
    <col min="5904" max="5904" width="15" style="52" customWidth="1"/>
    <col min="5905" max="6144" width="9" style="52"/>
    <col min="6145" max="6157" width="9" style="52" customWidth="1"/>
    <col min="6158" max="6158" width="10.875" style="52" customWidth="1"/>
    <col min="6159" max="6159" width="17.5" style="52" customWidth="1"/>
    <col min="6160" max="6160" width="15" style="52" customWidth="1"/>
    <col min="6161" max="6400" width="9" style="52"/>
    <col min="6401" max="6413" width="9" style="52" customWidth="1"/>
    <col min="6414" max="6414" width="10.875" style="52" customWidth="1"/>
    <col min="6415" max="6415" width="17.5" style="52" customWidth="1"/>
    <col min="6416" max="6416" width="15" style="52" customWidth="1"/>
    <col min="6417" max="6656" width="9" style="52"/>
    <col min="6657" max="6669" width="9" style="52" customWidth="1"/>
    <col min="6670" max="6670" width="10.875" style="52" customWidth="1"/>
    <col min="6671" max="6671" width="17.5" style="52" customWidth="1"/>
    <col min="6672" max="6672" width="15" style="52" customWidth="1"/>
    <col min="6673" max="6912" width="9" style="52"/>
    <col min="6913" max="6925" width="9" style="52" customWidth="1"/>
    <col min="6926" max="6926" width="10.875" style="52" customWidth="1"/>
    <col min="6927" max="6927" width="17.5" style="52" customWidth="1"/>
    <col min="6928" max="6928" width="15" style="52" customWidth="1"/>
    <col min="6929" max="7168" width="9" style="52"/>
    <col min="7169" max="7181" width="9" style="52" customWidth="1"/>
    <col min="7182" max="7182" width="10.875" style="52" customWidth="1"/>
    <col min="7183" max="7183" width="17.5" style="52" customWidth="1"/>
    <col min="7184" max="7184" width="15" style="52" customWidth="1"/>
    <col min="7185" max="7424" width="9" style="52"/>
    <col min="7425" max="7437" width="9" style="52" customWidth="1"/>
    <col min="7438" max="7438" width="10.875" style="52" customWidth="1"/>
    <col min="7439" max="7439" width="17.5" style="52" customWidth="1"/>
    <col min="7440" max="7440" width="15" style="52" customWidth="1"/>
    <col min="7441" max="7680" width="9" style="52"/>
    <col min="7681" max="7693" width="9" style="52" customWidth="1"/>
    <col min="7694" max="7694" width="10.875" style="52" customWidth="1"/>
    <col min="7695" max="7695" width="17.5" style="52" customWidth="1"/>
    <col min="7696" max="7696" width="15" style="52" customWidth="1"/>
    <col min="7697" max="7936" width="9" style="52"/>
    <col min="7937" max="7949" width="9" style="52" customWidth="1"/>
    <col min="7950" max="7950" width="10.875" style="52" customWidth="1"/>
    <col min="7951" max="7951" width="17.5" style="52" customWidth="1"/>
    <col min="7952" max="7952" width="15" style="52" customWidth="1"/>
    <col min="7953" max="8192" width="9" style="52"/>
    <col min="8193" max="8205" width="9" style="52" customWidth="1"/>
    <col min="8206" max="8206" width="10.875" style="52" customWidth="1"/>
    <col min="8207" max="8207" width="17.5" style="52" customWidth="1"/>
    <col min="8208" max="8208" width="15" style="52" customWidth="1"/>
    <col min="8209" max="8448" width="9" style="52"/>
    <col min="8449" max="8461" width="9" style="52" customWidth="1"/>
    <col min="8462" max="8462" width="10.875" style="52" customWidth="1"/>
    <col min="8463" max="8463" width="17.5" style="52" customWidth="1"/>
    <col min="8464" max="8464" width="15" style="52" customWidth="1"/>
    <col min="8465" max="8704" width="9" style="52"/>
    <col min="8705" max="8717" width="9" style="52" customWidth="1"/>
    <col min="8718" max="8718" width="10.875" style="52" customWidth="1"/>
    <col min="8719" max="8719" width="17.5" style="52" customWidth="1"/>
    <col min="8720" max="8720" width="15" style="52" customWidth="1"/>
    <col min="8721" max="8960" width="9" style="52"/>
    <col min="8961" max="8973" width="9" style="52" customWidth="1"/>
    <col min="8974" max="8974" width="10.875" style="52" customWidth="1"/>
    <col min="8975" max="8975" width="17.5" style="52" customWidth="1"/>
    <col min="8976" max="8976" width="15" style="52" customWidth="1"/>
    <col min="8977" max="9216" width="9" style="52"/>
    <col min="9217" max="9229" width="9" style="52" customWidth="1"/>
    <col min="9230" max="9230" width="10.875" style="52" customWidth="1"/>
    <col min="9231" max="9231" width="17.5" style="52" customWidth="1"/>
    <col min="9232" max="9232" width="15" style="52" customWidth="1"/>
    <col min="9233" max="9472" width="9" style="52"/>
    <col min="9473" max="9485" width="9" style="52" customWidth="1"/>
    <col min="9486" max="9486" width="10.875" style="52" customWidth="1"/>
    <col min="9487" max="9487" width="17.5" style="52" customWidth="1"/>
    <col min="9488" max="9488" width="15" style="52" customWidth="1"/>
    <col min="9489" max="9728" width="9" style="52"/>
    <col min="9729" max="9741" width="9" style="52" customWidth="1"/>
    <col min="9742" max="9742" width="10.875" style="52" customWidth="1"/>
    <col min="9743" max="9743" width="17.5" style="52" customWidth="1"/>
    <col min="9744" max="9744" width="15" style="52" customWidth="1"/>
    <col min="9745" max="9984" width="9" style="52"/>
    <col min="9985" max="9997" width="9" style="52" customWidth="1"/>
    <col min="9998" max="9998" width="10.875" style="52" customWidth="1"/>
    <col min="9999" max="9999" width="17.5" style="52" customWidth="1"/>
    <col min="10000" max="10000" width="15" style="52" customWidth="1"/>
    <col min="10001" max="10240" width="9" style="52"/>
    <col min="10241" max="10253" width="9" style="52" customWidth="1"/>
    <col min="10254" max="10254" width="10.875" style="52" customWidth="1"/>
    <col min="10255" max="10255" width="17.5" style="52" customWidth="1"/>
    <col min="10256" max="10256" width="15" style="52" customWidth="1"/>
    <col min="10257" max="10496" width="9" style="52"/>
    <col min="10497" max="10509" width="9" style="52" customWidth="1"/>
    <col min="10510" max="10510" width="10.875" style="52" customWidth="1"/>
    <col min="10511" max="10511" width="17.5" style="52" customWidth="1"/>
    <col min="10512" max="10512" width="15" style="52" customWidth="1"/>
    <col min="10513" max="10752" width="9" style="52"/>
    <col min="10753" max="10765" width="9" style="52" customWidth="1"/>
    <col min="10766" max="10766" width="10.875" style="52" customWidth="1"/>
    <col min="10767" max="10767" width="17.5" style="52" customWidth="1"/>
    <col min="10768" max="10768" width="15" style="52" customWidth="1"/>
    <col min="10769" max="11008" width="9" style="52"/>
    <col min="11009" max="11021" width="9" style="52" customWidth="1"/>
    <col min="11022" max="11022" width="10.875" style="52" customWidth="1"/>
    <col min="11023" max="11023" width="17.5" style="52" customWidth="1"/>
    <col min="11024" max="11024" width="15" style="52" customWidth="1"/>
    <col min="11025" max="11264" width="9" style="52"/>
    <col min="11265" max="11277" width="9" style="52" customWidth="1"/>
    <col min="11278" max="11278" width="10.875" style="52" customWidth="1"/>
    <col min="11279" max="11279" width="17.5" style="52" customWidth="1"/>
    <col min="11280" max="11280" width="15" style="52" customWidth="1"/>
    <col min="11281" max="11520" width="9" style="52"/>
    <col min="11521" max="11533" width="9" style="52" customWidth="1"/>
    <col min="11534" max="11534" width="10.875" style="52" customWidth="1"/>
    <col min="11535" max="11535" width="17.5" style="52" customWidth="1"/>
    <col min="11536" max="11536" width="15" style="52" customWidth="1"/>
    <col min="11537" max="11776" width="9" style="52"/>
    <col min="11777" max="11789" width="9" style="52" customWidth="1"/>
    <col min="11790" max="11790" width="10.875" style="52" customWidth="1"/>
    <col min="11791" max="11791" width="17.5" style="52" customWidth="1"/>
    <col min="11792" max="11792" width="15" style="52" customWidth="1"/>
    <col min="11793" max="12032" width="9" style="52"/>
    <col min="12033" max="12045" width="9" style="52" customWidth="1"/>
    <col min="12046" max="12046" width="10.875" style="52" customWidth="1"/>
    <col min="12047" max="12047" width="17.5" style="52" customWidth="1"/>
    <col min="12048" max="12048" width="15" style="52" customWidth="1"/>
    <col min="12049" max="12288" width="9" style="52"/>
    <col min="12289" max="12301" width="9" style="52" customWidth="1"/>
    <col min="12302" max="12302" width="10.875" style="52" customWidth="1"/>
    <col min="12303" max="12303" width="17.5" style="52" customWidth="1"/>
    <col min="12304" max="12304" width="15" style="52" customWidth="1"/>
    <col min="12305" max="12544" width="9" style="52"/>
    <col min="12545" max="12557" width="9" style="52" customWidth="1"/>
    <col min="12558" max="12558" width="10.875" style="52" customWidth="1"/>
    <col min="12559" max="12559" width="17.5" style="52" customWidth="1"/>
    <col min="12560" max="12560" width="15" style="52" customWidth="1"/>
    <col min="12561" max="12800" width="9" style="52"/>
    <col min="12801" max="12813" width="9" style="52" customWidth="1"/>
    <col min="12814" max="12814" width="10.875" style="52" customWidth="1"/>
    <col min="12815" max="12815" width="17.5" style="52" customWidth="1"/>
    <col min="12816" max="12816" width="15" style="52" customWidth="1"/>
    <col min="12817" max="13056" width="9" style="52"/>
    <col min="13057" max="13069" width="9" style="52" customWidth="1"/>
    <col min="13070" max="13070" width="10.875" style="52" customWidth="1"/>
    <col min="13071" max="13071" width="17.5" style="52" customWidth="1"/>
    <col min="13072" max="13072" width="15" style="52" customWidth="1"/>
    <col min="13073" max="13312" width="9" style="52"/>
    <col min="13313" max="13325" width="9" style="52" customWidth="1"/>
    <col min="13326" max="13326" width="10.875" style="52" customWidth="1"/>
    <col min="13327" max="13327" width="17.5" style="52" customWidth="1"/>
    <col min="13328" max="13328" width="15" style="52" customWidth="1"/>
    <col min="13329" max="13568" width="9" style="52"/>
    <col min="13569" max="13581" width="9" style="52" customWidth="1"/>
    <col min="13582" max="13582" width="10.875" style="52" customWidth="1"/>
    <col min="13583" max="13583" width="17.5" style="52" customWidth="1"/>
    <col min="13584" max="13584" width="15" style="52" customWidth="1"/>
    <col min="13585" max="13824" width="9" style="52"/>
    <col min="13825" max="13837" width="9" style="52" customWidth="1"/>
    <col min="13838" max="13838" width="10.875" style="52" customWidth="1"/>
    <col min="13839" max="13839" width="17.5" style="52" customWidth="1"/>
    <col min="13840" max="13840" width="15" style="52" customWidth="1"/>
    <col min="13841" max="14080" width="9" style="52"/>
    <col min="14081" max="14093" width="9" style="52" customWidth="1"/>
    <col min="14094" max="14094" width="10.875" style="52" customWidth="1"/>
    <col min="14095" max="14095" width="17.5" style="52" customWidth="1"/>
    <col min="14096" max="14096" width="15" style="52" customWidth="1"/>
    <col min="14097" max="14336" width="9" style="52"/>
    <col min="14337" max="14349" width="9" style="52" customWidth="1"/>
    <col min="14350" max="14350" width="10.875" style="52" customWidth="1"/>
    <col min="14351" max="14351" width="17.5" style="52" customWidth="1"/>
    <col min="14352" max="14352" width="15" style="52" customWidth="1"/>
    <col min="14353" max="14592" width="9" style="52"/>
    <col min="14593" max="14605" width="9" style="52" customWidth="1"/>
    <col min="14606" max="14606" width="10.875" style="52" customWidth="1"/>
    <col min="14607" max="14607" width="17.5" style="52" customWidth="1"/>
    <col min="14608" max="14608" width="15" style="52" customWidth="1"/>
    <col min="14609" max="14848" width="9" style="52"/>
    <col min="14849" max="14861" width="9" style="52" customWidth="1"/>
    <col min="14862" max="14862" width="10.875" style="52" customWidth="1"/>
    <col min="14863" max="14863" width="17.5" style="52" customWidth="1"/>
    <col min="14864" max="14864" width="15" style="52" customWidth="1"/>
    <col min="14865" max="15104" width="9" style="52"/>
    <col min="15105" max="15117" width="9" style="52" customWidth="1"/>
    <col min="15118" max="15118" width="10.875" style="52" customWidth="1"/>
    <col min="15119" max="15119" width="17.5" style="52" customWidth="1"/>
    <col min="15120" max="15120" width="15" style="52" customWidth="1"/>
    <col min="15121" max="15360" width="9" style="52"/>
    <col min="15361" max="15373" width="9" style="52" customWidth="1"/>
    <col min="15374" max="15374" width="10.875" style="52" customWidth="1"/>
    <col min="15375" max="15375" width="17.5" style="52" customWidth="1"/>
    <col min="15376" max="15376" width="15" style="52" customWidth="1"/>
    <col min="15377" max="15616" width="9" style="52"/>
    <col min="15617" max="15629" width="9" style="52" customWidth="1"/>
    <col min="15630" max="15630" width="10.875" style="52" customWidth="1"/>
    <col min="15631" max="15631" width="17.5" style="52" customWidth="1"/>
    <col min="15632" max="15632" width="15" style="52" customWidth="1"/>
    <col min="15633" max="15872" width="9" style="52"/>
    <col min="15873" max="15885" width="9" style="52" customWidth="1"/>
    <col min="15886" max="15886" width="10.875" style="52" customWidth="1"/>
    <col min="15887" max="15887" width="17.5" style="52" customWidth="1"/>
    <col min="15888" max="15888" width="15" style="52" customWidth="1"/>
    <col min="15889" max="16128" width="9" style="52"/>
    <col min="16129" max="16141" width="9" style="52" customWidth="1"/>
    <col min="16142" max="16142" width="10.875" style="52" customWidth="1"/>
    <col min="16143" max="16143" width="17.5" style="52" customWidth="1"/>
    <col min="16144" max="16144" width="15" style="52" customWidth="1"/>
    <col min="16145" max="16384" width="9" style="52"/>
  </cols>
  <sheetData>
    <row r="1" spans="1:106" ht="21" customHeight="1">
      <c r="A1" s="184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  <c r="P1" s="11"/>
    </row>
    <row r="2" spans="1:106" s="43" customFormat="1" ht="11.1" customHeight="1">
      <c r="A2" s="29" t="s">
        <v>7</v>
      </c>
      <c r="B2" s="30" t="s">
        <v>8</v>
      </c>
      <c r="C2" s="187" t="s">
        <v>4</v>
      </c>
      <c r="D2" s="188"/>
      <c r="E2" s="188"/>
      <c r="F2" s="189"/>
      <c r="G2" s="187" t="s">
        <v>2</v>
      </c>
      <c r="H2" s="188"/>
      <c r="I2" s="188"/>
      <c r="J2" s="189"/>
      <c r="K2" s="187" t="s">
        <v>1</v>
      </c>
      <c r="L2" s="188"/>
      <c r="M2" s="188"/>
      <c r="N2" s="189"/>
      <c r="O2" s="26" t="s">
        <v>9</v>
      </c>
      <c r="Q2" s="26"/>
      <c r="R2" s="26"/>
      <c r="S2" s="26"/>
    </row>
    <row r="3" spans="1:106" s="11" customFormat="1" ht="11.1" customHeight="1">
      <c r="A3" s="190" t="s">
        <v>22</v>
      </c>
      <c r="B3" s="6" t="s">
        <v>11</v>
      </c>
      <c r="C3" s="98">
        <v>1304</v>
      </c>
      <c r="D3" s="98">
        <v>1303</v>
      </c>
      <c r="E3" s="98">
        <v>1302</v>
      </c>
      <c r="F3" s="98">
        <v>1301</v>
      </c>
      <c r="G3" s="97">
        <v>1304</v>
      </c>
      <c r="H3" s="89">
        <v>1303</v>
      </c>
      <c r="I3" s="89">
        <v>1302</v>
      </c>
      <c r="J3" s="89">
        <v>1301</v>
      </c>
      <c r="K3" s="99">
        <v>1304</v>
      </c>
      <c r="L3" s="89">
        <v>1303</v>
      </c>
      <c r="M3" s="89">
        <v>1302</v>
      </c>
      <c r="N3" s="89">
        <v>1301</v>
      </c>
      <c r="O3" s="17"/>
      <c r="Q3" s="17"/>
      <c r="R3" s="17"/>
      <c r="S3" s="17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</row>
    <row r="4" spans="1:106" s="11" customFormat="1" ht="11.1" customHeight="1">
      <c r="A4" s="190"/>
      <c r="B4" s="6" t="s">
        <v>12</v>
      </c>
      <c r="C4" s="98" t="s">
        <v>50</v>
      </c>
      <c r="D4" s="98" t="s">
        <v>14</v>
      </c>
      <c r="E4" s="98" t="s">
        <v>14</v>
      </c>
      <c r="F4" s="98" t="s">
        <v>13</v>
      </c>
      <c r="G4" s="97" t="s">
        <v>13</v>
      </c>
      <c r="H4" s="89" t="s">
        <v>14</v>
      </c>
      <c r="I4" s="89" t="s">
        <v>14</v>
      </c>
      <c r="J4" s="89" t="s">
        <v>13</v>
      </c>
      <c r="K4" s="99" t="s">
        <v>13</v>
      </c>
      <c r="L4" s="89" t="s">
        <v>14</v>
      </c>
      <c r="M4" s="89" t="s">
        <v>14</v>
      </c>
      <c r="N4" s="89" t="s">
        <v>13</v>
      </c>
      <c r="O4" s="17"/>
      <c r="P4" s="17"/>
      <c r="Q4" s="17"/>
      <c r="R4" s="17"/>
      <c r="S4" s="17"/>
    </row>
    <row r="5" spans="1:106" s="11" customFormat="1" ht="11.1" customHeight="1">
      <c r="A5" s="190"/>
      <c r="B5" s="6" t="s">
        <v>15</v>
      </c>
      <c r="C5" s="98" t="s">
        <v>3</v>
      </c>
      <c r="D5" s="98" t="s">
        <v>0</v>
      </c>
      <c r="E5" s="98" t="s">
        <v>0</v>
      </c>
      <c r="F5" s="98" t="s">
        <v>0</v>
      </c>
      <c r="G5" s="178" t="s">
        <v>0</v>
      </c>
      <c r="H5" s="89" t="s">
        <v>0</v>
      </c>
      <c r="I5" s="89" t="s">
        <v>0</v>
      </c>
      <c r="J5" s="89" t="s">
        <v>0</v>
      </c>
      <c r="K5" s="99" t="s">
        <v>0</v>
      </c>
      <c r="L5" s="93" t="s">
        <v>0</v>
      </c>
      <c r="M5" s="93" t="s">
        <v>0</v>
      </c>
      <c r="N5" s="93" t="s">
        <v>0</v>
      </c>
      <c r="O5" s="17"/>
      <c r="P5" s="17"/>
      <c r="Q5" s="17"/>
      <c r="R5" s="17"/>
      <c r="S5" s="17"/>
    </row>
    <row r="6" spans="1:106" s="11" customFormat="1" ht="11.1" customHeight="1">
      <c r="A6" s="190"/>
      <c r="B6" s="6" t="s">
        <v>16</v>
      </c>
      <c r="C6" s="181" t="s">
        <v>137</v>
      </c>
      <c r="D6" s="181" t="s">
        <v>137</v>
      </c>
      <c r="E6" s="181" t="s">
        <v>137</v>
      </c>
      <c r="F6" s="181" t="s">
        <v>137</v>
      </c>
      <c r="G6" s="181" t="s">
        <v>137</v>
      </c>
      <c r="H6" s="181" t="s">
        <v>137</v>
      </c>
      <c r="I6" s="181" t="s">
        <v>137</v>
      </c>
      <c r="J6" s="181" t="s">
        <v>137</v>
      </c>
      <c r="K6" s="99">
        <v>88.22</v>
      </c>
      <c r="L6" s="181" t="s">
        <v>137</v>
      </c>
      <c r="M6" s="181" t="s">
        <v>137</v>
      </c>
      <c r="N6" s="181" t="s">
        <v>137</v>
      </c>
      <c r="O6" s="53" t="e">
        <f>N6+M6+L6+K6+J6+I6+H6+G6+F6+E6+D6+C6</f>
        <v>#VALUE!</v>
      </c>
      <c r="P6" s="17"/>
      <c r="Q6" s="17"/>
      <c r="R6" s="17"/>
      <c r="S6" s="17"/>
    </row>
    <row r="7" spans="1:106" s="11" customFormat="1" ht="11.1" customHeight="1">
      <c r="A7" s="190"/>
      <c r="B7" s="6" t="s">
        <v>17</v>
      </c>
      <c r="C7" s="182"/>
      <c r="D7" s="182"/>
      <c r="E7" s="182"/>
      <c r="F7" s="182"/>
      <c r="G7" s="182"/>
      <c r="H7" s="182"/>
      <c r="I7" s="182"/>
      <c r="J7" s="182"/>
      <c r="K7" s="99">
        <v>68.150000000000006</v>
      </c>
      <c r="L7" s="182"/>
      <c r="M7" s="182"/>
      <c r="N7" s="182"/>
      <c r="O7" s="53">
        <f>N7+M7+L7+K7+J7+I7+H7+G7+F7+E7+D7+C7</f>
        <v>68.150000000000006</v>
      </c>
      <c r="P7" s="17"/>
      <c r="Q7" s="17"/>
      <c r="R7" s="17"/>
      <c r="S7" s="17"/>
    </row>
    <row r="8" spans="1:106" s="11" customFormat="1" ht="11.1" customHeight="1">
      <c r="A8" s="190"/>
      <c r="B8" s="6" t="s">
        <v>18</v>
      </c>
      <c r="C8" s="182"/>
      <c r="D8" s="182"/>
      <c r="E8" s="182"/>
      <c r="F8" s="182"/>
      <c r="G8" s="182"/>
      <c r="H8" s="182"/>
      <c r="I8" s="182"/>
      <c r="J8" s="182"/>
      <c r="K8" s="99">
        <v>29779.91</v>
      </c>
      <c r="L8" s="182"/>
      <c r="M8" s="182"/>
      <c r="N8" s="182"/>
      <c r="O8" s="53"/>
      <c r="P8" s="17"/>
      <c r="Q8" s="17"/>
      <c r="R8" s="17"/>
      <c r="S8" s="17"/>
    </row>
    <row r="9" spans="1:106" s="11" customFormat="1" ht="11.1" customHeight="1">
      <c r="A9" s="190"/>
      <c r="B9" s="6" t="s">
        <v>19</v>
      </c>
      <c r="C9" s="182"/>
      <c r="D9" s="182"/>
      <c r="E9" s="182"/>
      <c r="F9" s="182"/>
      <c r="G9" s="182"/>
      <c r="H9" s="182"/>
      <c r="I9" s="182"/>
      <c r="J9" s="182"/>
      <c r="K9" s="99">
        <v>23005</v>
      </c>
      <c r="L9" s="182"/>
      <c r="M9" s="182"/>
      <c r="N9" s="182"/>
      <c r="O9" s="53">
        <f t="shared" ref="O9:O19" si="0">N9+M9+L9+K9+J9+I9+H9+G9+F9+E9+D9+C9</f>
        <v>23005</v>
      </c>
      <c r="P9" s="17"/>
      <c r="Q9" s="17"/>
      <c r="R9" s="17"/>
      <c r="S9" s="17"/>
    </row>
    <row r="10" spans="1:106" s="11" customFormat="1" ht="11.1" customHeight="1">
      <c r="A10" s="190"/>
      <c r="B10" s="6" t="s">
        <v>20</v>
      </c>
      <c r="C10" s="183"/>
      <c r="D10" s="183"/>
      <c r="E10" s="183"/>
      <c r="F10" s="183"/>
      <c r="G10" s="183"/>
      <c r="H10" s="183"/>
      <c r="I10" s="183"/>
      <c r="J10" s="183"/>
      <c r="K10" s="99">
        <v>2029501</v>
      </c>
      <c r="L10" s="183"/>
      <c r="M10" s="183"/>
      <c r="N10" s="183"/>
      <c r="O10" s="53">
        <f t="shared" si="0"/>
        <v>2029501</v>
      </c>
      <c r="P10" s="17"/>
      <c r="Q10" s="17"/>
      <c r="R10" s="17"/>
      <c r="S10" s="17"/>
    </row>
    <row r="11" spans="1:106" s="11" customFormat="1" ht="11.1" customHeight="1">
      <c r="A11" s="190" t="s">
        <v>23</v>
      </c>
      <c r="B11" s="6" t="s">
        <v>11</v>
      </c>
      <c r="C11" s="98">
        <v>1204</v>
      </c>
      <c r="D11" s="98">
        <v>1203</v>
      </c>
      <c r="E11" s="98">
        <v>1202</v>
      </c>
      <c r="F11" s="98">
        <v>1201</v>
      </c>
      <c r="G11" s="97">
        <v>1204</v>
      </c>
      <c r="H11" s="89">
        <v>1203</v>
      </c>
      <c r="I11" s="89">
        <v>1202</v>
      </c>
      <c r="J11" s="89">
        <v>1201</v>
      </c>
      <c r="K11" s="89">
        <v>1204</v>
      </c>
      <c r="L11" s="89">
        <v>1203</v>
      </c>
      <c r="M11" s="89">
        <v>1202</v>
      </c>
      <c r="N11" s="89">
        <v>1201</v>
      </c>
      <c r="O11" s="53">
        <f t="shared" si="0"/>
        <v>14430</v>
      </c>
      <c r="P11" s="17"/>
      <c r="Q11" s="17"/>
      <c r="R11" s="17"/>
      <c r="S11" s="17"/>
    </row>
    <row r="12" spans="1:106" s="11" customFormat="1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179" t="s">
        <v>137</v>
      </c>
      <c r="L12" s="179" t="s">
        <v>137</v>
      </c>
      <c r="M12" s="179" t="s">
        <v>137</v>
      </c>
      <c r="N12" s="179" t="s">
        <v>137</v>
      </c>
      <c r="O12" s="53" t="e">
        <f t="shared" si="0"/>
        <v>#VALUE!</v>
      </c>
      <c r="P12" s="17"/>
      <c r="Q12" s="17"/>
      <c r="R12" s="17"/>
      <c r="S12" s="17"/>
    </row>
    <row r="13" spans="1:106" s="11" customFormat="1" ht="9.75" customHeight="1">
      <c r="A13" s="190" t="s">
        <v>24</v>
      </c>
      <c r="B13" s="6" t="s">
        <v>11</v>
      </c>
      <c r="C13" s="98">
        <v>1104</v>
      </c>
      <c r="D13" s="98">
        <v>1103</v>
      </c>
      <c r="E13" s="98">
        <v>1102</v>
      </c>
      <c r="F13" s="98">
        <v>1101</v>
      </c>
      <c r="G13" s="97">
        <v>1104</v>
      </c>
      <c r="H13" s="89">
        <v>1103</v>
      </c>
      <c r="I13" s="89">
        <v>1102</v>
      </c>
      <c r="J13" s="89">
        <v>1101</v>
      </c>
      <c r="K13" s="89">
        <v>1104</v>
      </c>
      <c r="L13" s="89">
        <v>1103</v>
      </c>
      <c r="M13" s="89">
        <v>1102</v>
      </c>
      <c r="N13" s="89">
        <v>1101</v>
      </c>
      <c r="O13" s="53">
        <f t="shared" si="0"/>
        <v>13230</v>
      </c>
      <c r="P13" s="17"/>
      <c r="Q13" s="17"/>
      <c r="R13" s="17"/>
      <c r="S13" s="17"/>
    </row>
    <row r="14" spans="1:106" s="11" customFormat="1" ht="9.75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179" t="s">
        <v>137</v>
      </c>
      <c r="L14" s="179" t="s">
        <v>137</v>
      </c>
      <c r="M14" s="179" t="s">
        <v>137</v>
      </c>
      <c r="N14" s="179" t="s">
        <v>137</v>
      </c>
      <c r="O14" s="53" t="e">
        <f t="shared" si="0"/>
        <v>#VALUE!</v>
      </c>
      <c r="P14" s="17"/>
      <c r="Q14" s="17"/>
      <c r="R14" s="17"/>
      <c r="S14" s="17"/>
    </row>
    <row r="15" spans="1:106" s="11" customFormat="1" ht="11.1" customHeight="1">
      <c r="A15" s="190" t="s">
        <v>25</v>
      </c>
      <c r="B15" s="6" t="s">
        <v>11</v>
      </c>
      <c r="C15" s="98">
        <v>1004</v>
      </c>
      <c r="D15" s="98">
        <v>1003</v>
      </c>
      <c r="E15" s="98">
        <v>1002</v>
      </c>
      <c r="F15" s="98">
        <v>1001</v>
      </c>
      <c r="G15" s="97">
        <v>1004</v>
      </c>
      <c r="H15" s="89">
        <v>1003</v>
      </c>
      <c r="I15" s="89">
        <v>1002</v>
      </c>
      <c r="J15" s="89">
        <v>1001</v>
      </c>
      <c r="K15" s="89">
        <v>1004</v>
      </c>
      <c r="L15" s="89">
        <v>1003</v>
      </c>
      <c r="M15" s="89">
        <v>1002</v>
      </c>
      <c r="N15" s="89">
        <v>1001</v>
      </c>
      <c r="O15" s="53">
        <f t="shared" si="0"/>
        <v>12030</v>
      </c>
      <c r="P15" s="17"/>
      <c r="Q15" s="17"/>
      <c r="R15" s="17"/>
      <c r="S15" s="17"/>
    </row>
    <row r="16" spans="1:106" s="11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179" t="s">
        <v>137</v>
      </c>
      <c r="L16" s="179" t="s">
        <v>137</v>
      </c>
      <c r="M16" s="179" t="s">
        <v>137</v>
      </c>
      <c r="N16" s="179" t="s">
        <v>137</v>
      </c>
      <c r="O16" s="53" t="e">
        <f t="shared" si="0"/>
        <v>#VALUE!</v>
      </c>
      <c r="P16" s="17"/>
      <c r="Q16" s="17"/>
      <c r="R16" s="17"/>
      <c r="S16" s="17"/>
    </row>
    <row r="17" spans="1:19" s="11" customFormat="1" ht="11.1" customHeight="1">
      <c r="A17" s="190" t="s">
        <v>26</v>
      </c>
      <c r="B17" s="6" t="s">
        <v>11</v>
      </c>
      <c r="C17" s="123">
        <v>904</v>
      </c>
      <c r="D17" s="98">
        <v>903</v>
      </c>
      <c r="E17" s="98">
        <v>902</v>
      </c>
      <c r="F17" s="98">
        <v>901</v>
      </c>
      <c r="G17" s="97">
        <v>904</v>
      </c>
      <c r="H17" s="89">
        <v>903</v>
      </c>
      <c r="I17" s="89">
        <v>902</v>
      </c>
      <c r="J17" s="89">
        <v>901</v>
      </c>
      <c r="K17" s="89">
        <v>904</v>
      </c>
      <c r="L17" s="89">
        <v>903</v>
      </c>
      <c r="M17" s="89">
        <v>902</v>
      </c>
      <c r="N17" s="89">
        <v>901</v>
      </c>
      <c r="O17" s="53">
        <f t="shared" si="0"/>
        <v>10830</v>
      </c>
      <c r="P17" s="17"/>
      <c r="Q17" s="17"/>
      <c r="R17" s="17"/>
      <c r="S17" s="17"/>
    </row>
    <row r="18" spans="1:19" s="11" customFormat="1" ht="11.1" customHeight="1">
      <c r="A18" s="190"/>
      <c r="B18" s="6" t="s">
        <v>16</v>
      </c>
      <c r="C18" s="123">
        <v>100.83</v>
      </c>
      <c r="D18" s="181" t="s">
        <v>137</v>
      </c>
      <c r="E18" s="181" t="s">
        <v>137</v>
      </c>
      <c r="F18" s="181" t="s">
        <v>137</v>
      </c>
      <c r="G18" s="181" t="s">
        <v>137</v>
      </c>
      <c r="H18" s="181" t="s">
        <v>137</v>
      </c>
      <c r="I18" s="181" t="s">
        <v>137</v>
      </c>
      <c r="J18" s="181" t="s">
        <v>137</v>
      </c>
      <c r="K18" s="181" t="s">
        <v>137</v>
      </c>
      <c r="L18" s="181" t="s">
        <v>137</v>
      </c>
      <c r="M18" s="181" t="s">
        <v>137</v>
      </c>
      <c r="N18" s="181" t="s">
        <v>137</v>
      </c>
      <c r="O18" s="53" t="e">
        <f t="shared" si="0"/>
        <v>#VALUE!</v>
      </c>
      <c r="P18" s="17"/>
      <c r="Q18" s="17"/>
      <c r="R18" s="17"/>
      <c r="S18" s="17"/>
    </row>
    <row r="19" spans="1:19" s="11" customFormat="1" ht="11.1" customHeight="1">
      <c r="A19" s="190"/>
      <c r="B19" s="6" t="s">
        <v>17</v>
      </c>
      <c r="C19" s="123">
        <v>77.89</v>
      </c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53">
        <f t="shared" si="0"/>
        <v>77.89</v>
      </c>
      <c r="P19" s="17"/>
      <c r="Q19" s="17"/>
      <c r="R19" s="17"/>
      <c r="S19" s="17"/>
    </row>
    <row r="20" spans="1:19" s="11" customFormat="1" ht="11.1" customHeight="1">
      <c r="A20" s="190"/>
      <c r="B20" s="6" t="s">
        <v>18</v>
      </c>
      <c r="C20" s="128">
        <v>29817.919999999998</v>
      </c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53"/>
      <c r="P20" s="17"/>
      <c r="Q20" s="17"/>
      <c r="R20" s="17"/>
      <c r="S20" s="17"/>
    </row>
    <row r="21" spans="1:19" s="11" customFormat="1" ht="11.1" customHeight="1">
      <c r="A21" s="190"/>
      <c r="B21" s="6" t="s">
        <v>19</v>
      </c>
      <c r="C21" s="116">
        <v>23034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53">
        <f t="shared" ref="O21:O33" si="1">N21+M21+L21+K21+J21+I21+H21+G21+F21+E21+D21+C21</f>
        <v>23034</v>
      </c>
      <c r="P21" s="17"/>
      <c r="Q21" s="17"/>
      <c r="R21" s="17"/>
      <c r="S21" s="17"/>
    </row>
    <row r="22" spans="1:19" s="11" customFormat="1" ht="11.1" customHeight="1">
      <c r="A22" s="190"/>
      <c r="B22" s="6" t="s">
        <v>20</v>
      </c>
      <c r="C22" s="116">
        <v>2322518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53">
        <f t="shared" si="1"/>
        <v>2322518</v>
      </c>
      <c r="P22" s="17"/>
      <c r="Q22" s="17"/>
      <c r="R22" s="17"/>
      <c r="S22" s="17"/>
    </row>
    <row r="23" spans="1:19" s="11" customFormat="1" ht="11.1" customHeight="1">
      <c r="A23" s="190" t="s">
        <v>27</v>
      </c>
      <c r="B23" s="6" t="s">
        <v>11</v>
      </c>
      <c r="C23" s="98">
        <v>804</v>
      </c>
      <c r="D23" s="98">
        <v>803</v>
      </c>
      <c r="E23" s="98">
        <v>802</v>
      </c>
      <c r="F23" s="98">
        <v>801</v>
      </c>
      <c r="G23" s="97">
        <v>804</v>
      </c>
      <c r="H23" s="89">
        <v>803</v>
      </c>
      <c r="I23" s="89">
        <v>802</v>
      </c>
      <c r="J23" s="89">
        <v>801</v>
      </c>
      <c r="K23" s="89">
        <v>804</v>
      </c>
      <c r="L23" s="89">
        <v>803</v>
      </c>
      <c r="M23" s="89">
        <v>802</v>
      </c>
      <c r="N23" s="89">
        <v>801</v>
      </c>
      <c r="O23" s="53">
        <f t="shared" si="1"/>
        <v>9630</v>
      </c>
      <c r="P23" s="17"/>
      <c r="Q23" s="17"/>
      <c r="R23" s="17"/>
      <c r="S23" s="17"/>
    </row>
    <row r="24" spans="1:19" s="11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179" t="s">
        <v>137</v>
      </c>
      <c r="L24" s="179" t="s">
        <v>137</v>
      </c>
      <c r="M24" s="179" t="s">
        <v>137</v>
      </c>
      <c r="N24" s="179" t="s">
        <v>137</v>
      </c>
      <c r="O24" s="53" t="e">
        <f t="shared" si="1"/>
        <v>#VALUE!</v>
      </c>
      <c r="P24" s="17"/>
      <c r="Q24" s="17"/>
      <c r="R24" s="17"/>
      <c r="S24" s="17"/>
    </row>
    <row r="25" spans="1:19" s="11" customFormat="1" ht="11.1" customHeight="1">
      <c r="A25" s="190" t="s">
        <v>28</v>
      </c>
      <c r="B25" s="6" t="s">
        <v>11</v>
      </c>
      <c r="C25" s="98">
        <v>704</v>
      </c>
      <c r="D25" s="98">
        <v>703</v>
      </c>
      <c r="E25" s="98">
        <v>702</v>
      </c>
      <c r="F25" s="98">
        <v>701</v>
      </c>
      <c r="G25" s="97">
        <v>704</v>
      </c>
      <c r="H25" s="89">
        <v>703</v>
      </c>
      <c r="I25" s="89">
        <v>702</v>
      </c>
      <c r="J25" s="89">
        <v>701</v>
      </c>
      <c r="K25" s="89">
        <v>704</v>
      </c>
      <c r="L25" s="89">
        <v>703</v>
      </c>
      <c r="M25" s="89">
        <v>702</v>
      </c>
      <c r="N25" s="89">
        <v>701</v>
      </c>
      <c r="O25" s="53">
        <f t="shared" si="1"/>
        <v>8430</v>
      </c>
      <c r="P25" s="17"/>
      <c r="Q25" s="17"/>
      <c r="R25" s="17"/>
      <c r="S25" s="17"/>
    </row>
    <row r="26" spans="1:19" s="11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179" t="s">
        <v>137</v>
      </c>
      <c r="L26" s="179" t="s">
        <v>137</v>
      </c>
      <c r="M26" s="179" t="s">
        <v>137</v>
      </c>
      <c r="N26" s="179" t="s">
        <v>137</v>
      </c>
      <c r="O26" s="53" t="e">
        <f t="shared" si="1"/>
        <v>#VALUE!</v>
      </c>
      <c r="P26" s="17"/>
      <c r="Q26" s="17"/>
      <c r="R26" s="17"/>
      <c r="S26" s="17"/>
    </row>
    <row r="27" spans="1:19" s="11" customFormat="1" ht="11.1" customHeight="1">
      <c r="A27" s="190" t="s">
        <v>29</v>
      </c>
      <c r="B27" s="6" t="s">
        <v>11</v>
      </c>
      <c r="C27" s="98">
        <v>604</v>
      </c>
      <c r="D27" s="98">
        <v>603</v>
      </c>
      <c r="E27" s="98">
        <v>602</v>
      </c>
      <c r="F27" s="98">
        <v>601</v>
      </c>
      <c r="G27" s="97">
        <v>604</v>
      </c>
      <c r="H27" s="89">
        <v>603</v>
      </c>
      <c r="I27" s="89">
        <v>602</v>
      </c>
      <c r="J27" s="89">
        <v>601</v>
      </c>
      <c r="K27" s="89">
        <v>604</v>
      </c>
      <c r="L27" s="89">
        <v>603</v>
      </c>
      <c r="M27" s="89">
        <v>602</v>
      </c>
      <c r="N27" s="89">
        <v>601</v>
      </c>
      <c r="O27" s="53">
        <f t="shared" si="1"/>
        <v>7230</v>
      </c>
      <c r="P27" s="17"/>
      <c r="Q27" s="17"/>
      <c r="R27" s="17"/>
      <c r="S27" s="17"/>
    </row>
    <row r="28" spans="1:19" s="11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179" t="s">
        <v>137</v>
      </c>
      <c r="L28" s="179" t="s">
        <v>137</v>
      </c>
      <c r="M28" s="179" t="s">
        <v>137</v>
      </c>
      <c r="N28" s="179" t="s">
        <v>137</v>
      </c>
      <c r="O28" s="53" t="e">
        <f t="shared" si="1"/>
        <v>#VALUE!</v>
      </c>
      <c r="P28" s="17"/>
      <c r="Q28" s="17"/>
      <c r="R28" s="17"/>
      <c r="S28" s="17"/>
    </row>
    <row r="29" spans="1:19" s="11" customFormat="1" ht="11.1" customHeight="1">
      <c r="A29" s="190" t="s">
        <v>30</v>
      </c>
      <c r="B29" s="6" t="s">
        <v>11</v>
      </c>
      <c r="C29" s="98">
        <v>504</v>
      </c>
      <c r="D29" s="98">
        <v>503</v>
      </c>
      <c r="E29" s="98">
        <v>502</v>
      </c>
      <c r="F29" s="98">
        <v>501</v>
      </c>
      <c r="G29" s="97">
        <v>504</v>
      </c>
      <c r="H29" s="89">
        <v>503</v>
      </c>
      <c r="I29" s="89">
        <v>502</v>
      </c>
      <c r="J29" s="89">
        <v>501</v>
      </c>
      <c r="K29" s="89">
        <v>504</v>
      </c>
      <c r="L29" s="89">
        <v>503</v>
      </c>
      <c r="M29" s="89">
        <v>502</v>
      </c>
      <c r="N29" s="89">
        <v>501</v>
      </c>
      <c r="O29" s="53">
        <f t="shared" si="1"/>
        <v>6030</v>
      </c>
      <c r="P29" s="17"/>
      <c r="Q29" s="17"/>
      <c r="R29" s="17"/>
      <c r="S29" s="17"/>
    </row>
    <row r="30" spans="1:19" s="11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179" t="s">
        <v>137</v>
      </c>
      <c r="L30" s="179" t="s">
        <v>137</v>
      </c>
      <c r="M30" s="179" t="s">
        <v>137</v>
      </c>
      <c r="N30" s="179" t="s">
        <v>137</v>
      </c>
      <c r="O30" s="53" t="e">
        <f t="shared" si="1"/>
        <v>#VALUE!</v>
      </c>
      <c r="P30" s="17"/>
      <c r="Q30" s="17"/>
      <c r="R30" s="17"/>
      <c r="S30" s="17"/>
    </row>
    <row r="31" spans="1:19" s="11" customFormat="1" ht="11.1" customHeight="1">
      <c r="A31" s="190" t="s">
        <v>31</v>
      </c>
      <c r="B31" s="6" t="s">
        <v>11</v>
      </c>
      <c r="C31" s="98">
        <v>404</v>
      </c>
      <c r="D31" s="98">
        <v>403</v>
      </c>
      <c r="E31" s="98">
        <v>402</v>
      </c>
      <c r="F31" s="123">
        <v>401</v>
      </c>
      <c r="G31" s="97">
        <v>404</v>
      </c>
      <c r="H31" s="89">
        <v>403</v>
      </c>
      <c r="I31" s="89">
        <v>402</v>
      </c>
      <c r="J31" s="89">
        <v>401</v>
      </c>
      <c r="K31" s="89">
        <v>404</v>
      </c>
      <c r="L31" s="89">
        <v>403</v>
      </c>
      <c r="M31" s="89">
        <v>402</v>
      </c>
      <c r="N31" s="89">
        <v>401</v>
      </c>
      <c r="O31" s="53">
        <f t="shared" si="1"/>
        <v>4830</v>
      </c>
      <c r="P31" s="17"/>
      <c r="Q31" s="17"/>
      <c r="R31" s="17"/>
      <c r="S31" s="17"/>
    </row>
    <row r="32" spans="1:19" s="11" customFormat="1" ht="11.1" customHeight="1">
      <c r="A32" s="190"/>
      <c r="B32" s="6" t="s">
        <v>16</v>
      </c>
      <c r="C32" s="181" t="s">
        <v>137</v>
      </c>
      <c r="D32" s="181" t="s">
        <v>137</v>
      </c>
      <c r="E32" s="181" t="s">
        <v>137</v>
      </c>
      <c r="F32" s="131">
        <v>88.42</v>
      </c>
      <c r="G32" s="181" t="s">
        <v>137</v>
      </c>
      <c r="H32" s="181" t="s">
        <v>137</v>
      </c>
      <c r="I32" s="181" t="s">
        <v>137</v>
      </c>
      <c r="J32" s="181" t="s">
        <v>137</v>
      </c>
      <c r="K32" s="181" t="s">
        <v>137</v>
      </c>
      <c r="L32" s="181" t="s">
        <v>137</v>
      </c>
      <c r="M32" s="181" t="s">
        <v>137</v>
      </c>
      <c r="N32" s="181" t="s">
        <v>137</v>
      </c>
      <c r="O32" s="53" t="e">
        <f t="shared" si="1"/>
        <v>#VALUE!</v>
      </c>
      <c r="P32" s="17"/>
      <c r="Q32" s="17"/>
      <c r="R32" s="17"/>
      <c r="S32" s="17"/>
    </row>
    <row r="33" spans="1:19" s="11" customFormat="1" ht="11.1" customHeight="1">
      <c r="A33" s="190"/>
      <c r="B33" s="6" t="s">
        <v>17</v>
      </c>
      <c r="C33" s="182"/>
      <c r="D33" s="182"/>
      <c r="E33" s="182"/>
      <c r="F33" s="128">
        <v>68.3</v>
      </c>
      <c r="G33" s="182"/>
      <c r="H33" s="182"/>
      <c r="I33" s="182"/>
      <c r="J33" s="182"/>
      <c r="K33" s="182"/>
      <c r="L33" s="182"/>
      <c r="M33" s="182"/>
      <c r="N33" s="182"/>
      <c r="O33" s="53">
        <f t="shared" si="1"/>
        <v>68.3</v>
      </c>
      <c r="P33" s="17"/>
      <c r="Q33" s="17"/>
      <c r="R33" s="17"/>
      <c r="S33" s="17"/>
    </row>
    <row r="34" spans="1:19" s="11" customFormat="1" ht="11.1" customHeight="1">
      <c r="A34" s="190"/>
      <c r="B34" s="6" t="s">
        <v>18</v>
      </c>
      <c r="C34" s="182"/>
      <c r="D34" s="182"/>
      <c r="E34" s="182"/>
      <c r="F34" s="128">
        <v>29736.560000000001</v>
      </c>
      <c r="G34" s="182"/>
      <c r="H34" s="182"/>
      <c r="I34" s="182"/>
      <c r="J34" s="182"/>
      <c r="K34" s="182"/>
      <c r="L34" s="182"/>
      <c r="M34" s="182"/>
      <c r="N34" s="182"/>
      <c r="O34" s="53"/>
      <c r="P34" s="17"/>
      <c r="Q34" s="17"/>
      <c r="R34" s="17"/>
      <c r="S34" s="17"/>
    </row>
    <row r="35" spans="1:19" s="50" customFormat="1" ht="11.1" customHeight="1">
      <c r="A35" s="190"/>
      <c r="B35" s="6" t="s">
        <v>19</v>
      </c>
      <c r="C35" s="182"/>
      <c r="D35" s="182"/>
      <c r="E35" s="182"/>
      <c r="F35" s="107">
        <v>22970</v>
      </c>
      <c r="G35" s="182"/>
      <c r="H35" s="182"/>
      <c r="I35" s="182"/>
      <c r="J35" s="182"/>
      <c r="K35" s="182"/>
      <c r="L35" s="182"/>
      <c r="M35" s="182"/>
      <c r="N35" s="182"/>
      <c r="O35" s="18">
        <f>N35+M35+L35+K35+J35+I35+H35+G35+F35+E35+D35+C35</f>
        <v>22970</v>
      </c>
      <c r="P35" s="18"/>
      <c r="Q35" s="18"/>
      <c r="R35" s="18"/>
      <c r="S35" s="18"/>
    </row>
    <row r="36" spans="1:19" s="11" customFormat="1" ht="11.1" customHeight="1">
      <c r="A36" s="190"/>
      <c r="B36" s="6" t="s">
        <v>20</v>
      </c>
      <c r="C36" s="183"/>
      <c r="D36" s="183"/>
      <c r="E36" s="183"/>
      <c r="F36" s="116">
        <v>2031007</v>
      </c>
      <c r="G36" s="183"/>
      <c r="H36" s="183"/>
      <c r="I36" s="183"/>
      <c r="J36" s="183"/>
      <c r="K36" s="183"/>
      <c r="L36" s="183"/>
      <c r="M36" s="183"/>
      <c r="N36" s="183"/>
      <c r="O36" s="53">
        <f>N36+M36+L36+K36+J36+I36+H36+G36+F36+E36+D36+C36</f>
        <v>2031007</v>
      </c>
      <c r="P36" s="17"/>
      <c r="Q36" s="17"/>
      <c r="R36" s="17"/>
      <c r="S36" s="17"/>
    </row>
    <row r="37" spans="1:19" s="11" customFormat="1" ht="11.1" customHeight="1">
      <c r="A37" s="190" t="s">
        <v>32</v>
      </c>
      <c r="B37" s="6" t="s">
        <v>11</v>
      </c>
      <c r="C37" s="98">
        <v>304</v>
      </c>
      <c r="D37" s="98">
        <v>303</v>
      </c>
      <c r="E37" s="98">
        <v>302</v>
      </c>
      <c r="F37" s="123">
        <v>301</v>
      </c>
      <c r="G37" s="97">
        <v>304</v>
      </c>
      <c r="H37" s="89">
        <v>303</v>
      </c>
      <c r="I37" s="89">
        <v>302</v>
      </c>
      <c r="J37" s="89">
        <v>301</v>
      </c>
      <c r="K37" s="99">
        <v>304</v>
      </c>
      <c r="L37" s="89">
        <v>303</v>
      </c>
      <c r="M37" s="89">
        <v>302</v>
      </c>
      <c r="N37" s="89">
        <v>301</v>
      </c>
      <c r="O37" s="53">
        <f>N37+M37+L37+K37+J37+I37+H37+G37+F37+E37+D37+C37</f>
        <v>3630</v>
      </c>
      <c r="P37" s="17"/>
      <c r="Q37" s="17"/>
      <c r="R37" s="17"/>
      <c r="S37" s="17"/>
    </row>
    <row r="38" spans="1:19" s="11" customFormat="1" ht="11.1" customHeight="1">
      <c r="A38" s="190"/>
      <c r="B38" s="6" t="s">
        <v>16</v>
      </c>
      <c r="C38" s="181" t="s">
        <v>137</v>
      </c>
      <c r="D38" s="181" t="s">
        <v>137</v>
      </c>
      <c r="E38" s="181" t="s">
        <v>137</v>
      </c>
      <c r="F38" s="131">
        <v>88.42</v>
      </c>
      <c r="G38" s="181" t="s">
        <v>137</v>
      </c>
      <c r="H38" s="181" t="s">
        <v>137</v>
      </c>
      <c r="I38" s="181" t="s">
        <v>137</v>
      </c>
      <c r="J38" s="181" t="s">
        <v>137</v>
      </c>
      <c r="K38" s="99">
        <v>88.22</v>
      </c>
      <c r="L38" s="181" t="s">
        <v>137</v>
      </c>
      <c r="M38" s="181" t="s">
        <v>137</v>
      </c>
      <c r="N38" s="181" t="s">
        <v>137</v>
      </c>
      <c r="O38" s="53" t="e">
        <f>N38+M38+L38+K38+J38+I38+H38+G38+F38+E38+D38+C38</f>
        <v>#VALUE!</v>
      </c>
      <c r="P38" s="17"/>
      <c r="Q38" s="17"/>
      <c r="R38" s="17"/>
      <c r="S38" s="17"/>
    </row>
    <row r="39" spans="1:19" s="11" customFormat="1" ht="11.1" customHeight="1">
      <c r="A39" s="190"/>
      <c r="B39" s="6" t="s">
        <v>17</v>
      </c>
      <c r="C39" s="182"/>
      <c r="D39" s="182"/>
      <c r="E39" s="182"/>
      <c r="F39" s="128">
        <v>68.3</v>
      </c>
      <c r="G39" s="182"/>
      <c r="H39" s="182"/>
      <c r="I39" s="182"/>
      <c r="J39" s="182"/>
      <c r="K39" s="99">
        <v>68.150000000000006</v>
      </c>
      <c r="L39" s="182"/>
      <c r="M39" s="182"/>
      <c r="N39" s="182"/>
      <c r="O39" s="53">
        <f>N39+M39+L39+K39+J39+I39+H39+G39+F39+E39+D39+C39</f>
        <v>136.44999999999999</v>
      </c>
      <c r="P39" s="17"/>
      <c r="Q39" s="17"/>
      <c r="R39" s="17"/>
      <c r="S39" s="17"/>
    </row>
    <row r="40" spans="1:19" s="11" customFormat="1" ht="11.1" customHeight="1">
      <c r="A40" s="190"/>
      <c r="B40" s="6" t="s">
        <v>18</v>
      </c>
      <c r="C40" s="182"/>
      <c r="D40" s="182"/>
      <c r="E40" s="182"/>
      <c r="F40" s="128">
        <v>29723.62</v>
      </c>
      <c r="G40" s="182"/>
      <c r="H40" s="182"/>
      <c r="I40" s="182"/>
      <c r="J40" s="182"/>
      <c r="K40" s="99">
        <v>29721.66</v>
      </c>
      <c r="L40" s="182"/>
      <c r="M40" s="182"/>
      <c r="N40" s="182"/>
      <c r="O40" s="53"/>
      <c r="P40" s="17"/>
      <c r="Q40" s="17"/>
      <c r="R40" s="17"/>
      <c r="S40" s="17"/>
    </row>
    <row r="41" spans="1:19" s="50" customFormat="1" ht="11.1" customHeight="1">
      <c r="A41" s="190"/>
      <c r="B41" s="6" t="s">
        <v>19</v>
      </c>
      <c r="C41" s="182"/>
      <c r="D41" s="182"/>
      <c r="E41" s="182"/>
      <c r="F41" s="107">
        <v>22960</v>
      </c>
      <c r="G41" s="182"/>
      <c r="H41" s="182"/>
      <c r="I41" s="182"/>
      <c r="J41" s="182"/>
      <c r="K41" s="99">
        <v>22960</v>
      </c>
      <c r="L41" s="182"/>
      <c r="M41" s="182"/>
      <c r="N41" s="182"/>
      <c r="O41" s="18">
        <f>N41+M41+L41+K41+J41+I41+H41+G41+F41+E41+D41+C41</f>
        <v>45920</v>
      </c>
      <c r="P41" s="18"/>
      <c r="Q41" s="18"/>
      <c r="R41" s="18"/>
      <c r="S41" s="18"/>
    </row>
    <row r="42" spans="1:19" s="11" customFormat="1" ht="11.1" customHeight="1">
      <c r="A42" s="190"/>
      <c r="B42" s="6" t="s">
        <v>20</v>
      </c>
      <c r="C42" s="183"/>
      <c r="D42" s="183"/>
      <c r="E42" s="183"/>
      <c r="F42" s="116">
        <v>2030123</v>
      </c>
      <c r="G42" s="183"/>
      <c r="H42" s="183"/>
      <c r="I42" s="183"/>
      <c r="J42" s="183"/>
      <c r="K42" s="99">
        <v>2025531</v>
      </c>
      <c r="L42" s="183"/>
      <c r="M42" s="183"/>
      <c r="N42" s="183"/>
      <c r="O42" s="53">
        <f>N42+M42+L42+K42+J42+I42+H42+G42+F42+E42+D42+C42</f>
        <v>4055654</v>
      </c>
      <c r="P42" s="17"/>
      <c r="Q42" s="17"/>
      <c r="R42" s="17"/>
      <c r="S42" s="17"/>
    </row>
    <row r="43" spans="1:19" s="11" customFormat="1" ht="11.1" customHeight="1">
      <c r="A43" s="190" t="s">
        <v>33</v>
      </c>
      <c r="B43" s="6" t="s">
        <v>11</v>
      </c>
      <c r="C43" s="98">
        <v>204</v>
      </c>
      <c r="D43" s="123">
        <v>203</v>
      </c>
      <c r="E43" s="123">
        <v>202</v>
      </c>
      <c r="F43" s="123">
        <v>201</v>
      </c>
      <c r="G43" s="124">
        <v>204</v>
      </c>
      <c r="H43" s="99">
        <v>203</v>
      </c>
      <c r="I43" s="99">
        <v>202</v>
      </c>
      <c r="J43" s="99">
        <v>201</v>
      </c>
      <c r="K43" s="99">
        <v>204</v>
      </c>
      <c r="L43" s="99">
        <v>203</v>
      </c>
      <c r="M43" s="99">
        <v>202</v>
      </c>
      <c r="N43" s="89">
        <v>201</v>
      </c>
      <c r="O43" s="53">
        <f>N43+M43+L43+K43+J43+I43+H43+G43+F43+E43+D43+C43</f>
        <v>2430</v>
      </c>
      <c r="P43" s="17"/>
      <c r="Q43" s="17"/>
      <c r="R43" s="17"/>
      <c r="S43" s="17"/>
    </row>
    <row r="44" spans="1:19" s="11" customFormat="1" ht="11.1" customHeight="1">
      <c r="A44" s="190"/>
      <c r="B44" s="6" t="s">
        <v>16</v>
      </c>
      <c r="C44" s="181" t="s">
        <v>137</v>
      </c>
      <c r="D44" s="101">
        <v>85.93</v>
      </c>
      <c r="E44" s="101">
        <v>85.93</v>
      </c>
      <c r="F44" s="131">
        <v>88.42</v>
      </c>
      <c r="G44" s="131">
        <v>88.42</v>
      </c>
      <c r="H44" s="99">
        <v>85.93</v>
      </c>
      <c r="I44" s="99">
        <v>85.93</v>
      </c>
      <c r="J44" s="99">
        <v>88.22</v>
      </c>
      <c r="K44" s="99">
        <v>88.22</v>
      </c>
      <c r="L44" s="101">
        <v>85.93</v>
      </c>
      <c r="M44" s="101">
        <v>85.93</v>
      </c>
      <c r="N44" s="181" t="s">
        <v>137</v>
      </c>
      <c r="O44" s="53" t="e">
        <f>N44+M44+L44+K44+J44+I44+H44+G44+F44+E44+D44+C44</f>
        <v>#VALUE!</v>
      </c>
      <c r="P44" s="17"/>
      <c r="Q44" s="17"/>
      <c r="R44" s="17"/>
      <c r="S44" s="17"/>
    </row>
    <row r="45" spans="1:19" s="11" customFormat="1" ht="11.1" customHeight="1">
      <c r="A45" s="190"/>
      <c r="B45" s="6" t="s">
        <v>17</v>
      </c>
      <c r="C45" s="182"/>
      <c r="D45" s="114">
        <v>66.38</v>
      </c>
      <c r="E45" s="114">
        <v>66.38</v>
      </c>
      <c r="F45" s="128">
        <v>68.3</v>
      </c>
      <c r="G45" s="128">
        <v>68.3</v>
      </c>
      <c r="H45" s="99">
        <v>66.38</v>
      </c>
      <c r="I45" s="99">
        <v>66.38</v>
      </c>
      <c r="J45" s="99">
        <v>68.150000000000006</v>
      </c>
      <c r="K45" s="99">
        <v>68.150000000000006</v>
      </c>
      <c r="L45" s="114">
        <v>66.38</v>
      </c>
      <c r="M45" s="114">
        <v>66.38</v>
      </c>
      <c r="N45" s="182"/>
      <c r="O45" s="53">
        <f>N45+M45+L45+K45+J45+I45+H45+G45+F45+E45+D45+C45</f>
        <v>671.18</v>
      </c>
      <c r="P45" s="17"/>
      <c r="Q45" s="17"/>
      <c r="R45" s="17"/>
      <c r="S45" s="17"/>
    </row>
    <row r="46" spans="1:19" s="11" customFormat="1" ht="11.1" customHeight="1">
      <c r="A46" s="190"/>
      <c r="B46" s="6" t="s">
        <v>18</v>
      </c>
      <c r="C46" s="182"/>
      <c r="D46" s="128">
        <v>29709.16</v>
      </c>
      <c r="E46" s="128">
        <v>29709.16</v>
      </c>
      <c r="F46" s="128">
        <v>29710.67</v>
      </c>
      <c r="G46" s="128">
        <v>29710.67</v>
      </c>
      <c r="H46" s="99">
        <v>29709.16</v>
      </c>
      <c r="I46" s="99">
        <v>29709.16</v>
      </c>
      <c r="J46" s="99">
        <v>29708.720000000001</v>
      </c>
      <c r="K46" s="99">
        <v>29708.720000000001</v>
      </c>
      <c r="L46" s="128">
        <v>29709.16</v>
      </c>
      <c r="M46" s="128">
        <v>29709.16</v>
      </c>
      <c r="N46" s="182"/>
      <c r="O46" s="53"/>
      <c r="P46" s="17"/>
      <c r="Q46" s="17"/>
      <c r="R46" s="17"/>
      <c r="S46" s="17"/>
    </row>
    <row r="47" spans="1:19" s="50" customFormat="1" ht="11.1" customHeight="1">
      <c r="A47" s="190"/>
      <c r="B47" s="6" t="s">
        <v>19</v>
      </c>
      <c r="C47" s="182"/>
      <c r="D47" s="107">
        <v>22950</v>
      </c>
      <c r="E47" s="107">
        <v>22950</v>
      </c>
      <c r="F47" s="107">
        <v>22950</v>
      </c>
      <c r="G47" s="107">
        <v>22950</v>
      </c>
      <c r="H47" s="99">
        <v>22950</v>
      </c>
      <c r="I47" s="99">
        <v>22950</v>
      </c>
      <c r="J47" s="99">
        <v>22950</v>
      </c>
      <c r="K47" s="99">
        <v>22950</v>
      </c>
      <c r="L47" s="107">
        <v>22950</v>
      </c>
      <c r="M47" s="107">
        <v>22950</v>
      </c>
      <c r="N47" s="182"/>
      <c r="O47" s="18">
        <f>N47+M47+L47+K47+J47+I47+H47+G47+F47+E47+D47+C47</f>
        <v>229500</v>
      </c>
      <c r="P47" s="18"/>
      <c r="Q47" s="18"/>
      <c r="R47" s="18"/>
      <c r="S47" s="18"/>
    </row>
    <row r="48" spans="1:19" s="11" customFormat="1" ht="11.1" customHeight="1">
      <c r="A48" s="190"/>
      <c r="B48" s="6" t="s">
        <v>20</v>
      </c>
      <c r="C48" s="183"/>
      <c r="D48" s="116">
        <v>1972094</v>
      </c>
      <c r="E48" s="116">
        <v>1972094</v>
      </c>
      <c r="F48" s="116">
        <v>2029239</v>
      </c>
      <c r="G48" s="116">
        <v>2029239</v>
      </c>
      <c r="H48" s="99">
        <v>1972094</v>
      </c>
      <c r="I48" s="99">
        <v>1972094</v>
      </c>
      <c r="J48" s="99">
        <v>2024649</v>
      </c>
      <c r="K48" s="99">
        <v>2024649</v>
      </c>
      <c r="L48" s="116">
        <v>1972094</v>
      </c>
      <c r="M48" s="116">
        <v>1972094</v>
      </c>
      <c r="N48" s="183"/>
      <c r="O48" s="53">
        <f>N48+M48+L48+K48+J48+I48+H48+G48+F48+E48+D48+C48</f>
        <v>19940340</v>
      </c>
      <c r="P48" s="17"/>
      <c r="Q48" s="17"/>
      <c r="R48" s="17"/>
      <c r="S48" s="17"/>
    </row>
    <row r="49" spans="1:19" s="11" customFormat="1" ht="11.1" customHeight="1">
      <c r="A49" s="190" t="s">
        <v>35</v>
      </c>
      <c r="B49" s="6" t="s">
        <v>11</v>
      </c>
      <c r="C49" s="98">
        <v>104</v>
      </c>
      <c r="D49" s="123">
        <v>103</v>
      </c>
      <c r="E49" s="123">
        <v>102</v>
      </c>
      <c r="F49" s="123">
        <v>101</v>
      </c>
      <c r="G49" s="124">
        <v>104</v>
      </c>
      <c r="H49" s="99">
        <v>103</v>
      </c>
      <c r="I49" s="99">
        <v>102</v>
      </c>
      <c r="J49" s="99">
        <v>101</v>
      </c>
      <c r="K49" s="99">
        <v>104</v>
      </c>
      <c r="L49" s="99">
        <v>103</v>
      </c>
      <c r="M49" s="89">
        <v>102</v>
      </c>
      <c r="N49" s="99">
        <v>101</v>
      </c>
      <c r="O49" s="53">
        <f>N49+M49+L49+K49+J49+I49+H49+G49+F49+E49+D49+C49</f>
        <v>1230</v>
      </c>
      <c r="P49" s="17"/>
      <c r="Q49" s="17"/>
      <c r="R49" s="17"/>
      <c r="S49" s="17"/>
    </row>
    <row r="50" spans="1:19" s="11" customFormat="1" ht="11.1" customHeight="1">
      <c r="A50" s="190"/>
      <c r="B50" s="6" t="s">
        <v>16</v>
      </c>
      <c r="C50" s="181" t="s">
        <v>137</v>
      </c>
      <c r="D50" s="101">
        <v>85.93</v>
      </c>
      <c r="E50" s="101">
        <v>85.93</v>
      </c>
      <c r="F50" s="131">
        <v>88.42</v>
      </c>
      <c r="G50" s="131">
        <v>88.42</v>
      </c>
      <c r="H50" s="99">
        <v>85.93</v>
      </c>
      <c r="I50" s="99">
        <v>85.93</v>
      </c>
      <c r="J50" s="99">
        <v>88.22</v>
      </c>
      <c r="K50" s="99">
        <v>88.22</v>
      </c>
      <c r="L50" s="101">
        <v>85.93</v>
      </c>
      <c r="M50" s="181" t="s">
        <v>137</v>
      </c>
      <c r="N50" s="101">
        <v>89.07</v>
      </c>
      <c r="O50" s="53" t="e">
        <f>N50+M50+L50+K50+J50+I50+H50+G50+F50+E50+D50+C50</f>
        <v>#VALUE!</v>
      </c>
      <c r="P50" s="17"/>
      <c r="Q50" s="17"/>
      <c r="R50" s="17"/>
      <c r="S50" s="17"/>
    </row>
    <row r="51" spans="1:19" s="11" customFormat="1" ht="11.1" customHeight="1">
      <c r="A51" s="190"/>
      <c r="B51" s="6" t="s">
        <v>17</v>
      </c>
      <c r="C51" s="182"/>
      <c r="D51" s="114">
        <v>66.38</v>
      </c>
      <c r="E51" s="114">
        <v>66.38</v>
      </c>
      <c r="F51" s="128">
        <v>68.3</v>
      </c>
      <c r="G51" s="128">
        <v>68.3</v>
      </c>
      <c r="H51" s="99">
        <v>66.38</v>
      </c>
      <c r="I51" s="99">
        <v>66.38</v>
      </c>
      <c r="J51" s="99">
        <v>68.150000000000006</v>
      </c>
      <c r="K51" s="99">
        <v>68.150000000000006</v>
      </c>
      <c r="L51" s="114">
        <v>66.38</v>
      </c>
      <c r="M51" s="182"/>
      <c r="N51" s="114" t="s">
        <v>42</v>
      </c>
      <c r="O51" s="53">
        <f>N51+M51+L51+K51+J51+I51+H51+G51+F51+E51+D51+C51</f>
        <v>673.6</v>
      </c>
      <c r="P51" s="17"/>
      <c r="Q51" s="17"/>
      <c r="R51" s="17"/>
      <c r="S51" s="17"/>
    </row>
    <row r="52" spans="1:19" s="11" customFormat="1" ht="11.1" customHeight="1">
      <c r="A52" s="190"/>
      <c r="B52" s="6" t="s">
        <v>18</v>
      </c>
      <c r="C52" s="182"/>
      <c r="D52" s="128">
        <v>29631.48</v>
      </c>
      <c r="E52" s="128">
        <v>29631.48</v>
      </c>
      <c r="F52" s="128">
        <v>29633</v>
      </c>
      <c r="G52" s="128">
        <v>29633</v>
      </c>
      <c r="H52" s="99">
        <v>29631.48</v>
      </c>
      <c r="I52" s="99">
        <v>29631.48</v>
      </c>
      <c r="J52" s="99">
        <v>29631.05</v>
      </c>
      <c r="K52" s="99">
        <v>29631.05</v>
      </c>
      <c r="L52" s="128">
        <v>29631.48</v>
      </c>
      <c r="M52" s="182"/>
      <c r="N52" s="114">
        <v>29633.9</v>
      </c>
      <c r="O52" s="53"/>
      <c r="P52" s="17"/>
      <c r="Q52" s="17"/>
      <c r="R52" s="17"/>
      <c r="S52" s="17"/>
    </row>
    <row r="53" spans="1:19" s="50" customFormat="1" ht="11.1" customHeight="1">
      <c r="A53" s="190"/>
      <c r="B53" s="6" t="s">
        <v>19</v>
      </c>
      <c r="C53" s="182"/>
      <c r="D53" s="107">
        <v>22890</v>
      </c>
      <c r="E53" s="107">
        <v>22890</v>
      </c>
      <c r="F53" s="107">
        <v>22890</v>
      </c>
      <c r="G53" s="107">
        <v>22890</v>
      </c>
      <c r="H53" s="99">
        <v>22890</v>
      </c>
      <c r="I53" s="99">
        <v>22890</v>
      </c>
      <c r="J53" s="99">
        <v>22890</v>
      </c>
      <c r="K53" s="99">
        <v>22890</v>
      </c>
      <c r="L53" s="107">
        <v>22890</v>
      </c>
      <c r="M53" s="182"/>
      <c r="N53" s="107">
        <v>22890</v>
      </c>
      <c r="O53" s="18">
        <f>N53+M53+L53+K53+J53+I53+H53+G53+F53+E53+D53+C53</f>
        <v>228900</v>
      </c>
      <c r="P53" s="18"/>
      <c r="Q53" s="18"/>
      <c r="R53" s="18"/>
      <c r="S53" s="18"/>
    </row>
    <row r="54" spans="1:19" s="11" customFormat="1" ht="11.1" customHeight="1">
      <c r="A54" s="190"/>
      <c r="B54" s="6" t="s">
        <v>20</v>
      </c>
      <c r="C54" s="183"/>
      <c r="D54" s="116">
        <v>1966938</v>
      </c>
      <c r="E54" s="116">
        <v>1966938</v>
      </c>
      <c r="F54" s="116">
        <v>2023934</v>
      </c>
      <c r="G54" s="116">
        <v>2023934</v>
      </c>
      <c r="H54" s="99">
        <v>1966938</v>
      </c>
      <c r="I54" s="99">
        <v>1966938</v>
      </c>
      <c r="J54" s="99">
        <v>2019356</v>
      </c>
      <c r="K54" s="99">
        <v>2019356</v>
      </c>
      <c r="L54" s="116">
        <v>1966938</v>
      </c>
      <c r="M54" s="183"/>
      <c r="N54" s="116">
        <v>2038812</v>
      </c>
      <c r="O54" s="53">
        <f>N54+M54+L54+K54+J54+I54+H54+G54+F54+E54+D54+C54</f>
        <v>19960082</v>
      </c>
      <c r="P54" s="17"/>
      <c r="Q54" s="17"/>
      <c r="R54" s="17"/>
      <c r="S54" s="17"/>
    </row>
    <row r="55" spans="1:19" s="2" customFormat="1" ht="17.100000000000001" customHeight="1"/>
    <row r="56" spans="1:19" s="2" customFormat="1" ht="17.100000000000001" customHeight="1">
      <c r="C56" s="120"/>
      <c r="D56" s="137" t="s">
        <v>114</v>
      </c>
      <c r="E56" s="119"/>
      <c r="F56" s="137" t="s">
        <v>135</v>
      </c>
      <c r="G56" s="176"/>
      <c r="H56" s="136"/>
    </row>
    <row r="57" spans="1:19" s="51" customFormat="1" ht="30" customHeight="1"/>
    <row r="58" spans="1:19" s="51" customFormat="1" ht="49.5" customHeight="1"/>
    <row r="59" spans="1:19" s="51" customFormat="1" ht="48" customHeight="1"/>
    <row r="60" spans="1:19" s="51" customFormat="1" ht="29.25" customHeight="1"/>
    <row r="61" spans="1:19" s="51" customFormat="1" ht="20.25" customHeight="1"/>
    <row r="62" spans="1:19" s="51" customFormat="1"/>
    <row r="63" spans="1:19" s="51" customFormat="1"/>
    <row r="64" spans="1:19" s="51" customFormat="1"/>
    <row r="65" s="51" customFormat="1"/>
    <row r="66" s="51" customFormat="1"/>
    <row r="67" s="51" customFormat="1"/>
    <row r="68" s="51" customFormat="1"/>
    <row r="69" s="51" customFormat="1"/>
    <row r="70" s="51" customFormat="1"/>
    <row r="71" s="51" customFormat="1"/>
    <row r="72" s="51" customFormat="1"/>
    <row r="73" s="51" customFormat="1"/>
    <row r="74" s="51" customFormat="1"/>
    <row r="75" s="51" customFormat="1"/>
    <row r="76" s="51" customFormat="1"/>
    <row r="77" s="51" customFormat="1"/>
    <row r="78" s="51" customFormat="1"/>
    <row r="79" s="51" customFormat="1"/>
    <row r="80" s="51" customFormat="1"/>
    <row r="81" s="51" customFormat="1"/>
    <row r="82" s="51" customFormat="1"/>
  </sheetData>
  <mergeCells count="64">
    <mergeCell ref="A23:A24"/>
    <mergeCell ref="A43:A48"/>
    <mergeCell ref="A49:A54"/>
    <mergeCell ref="A25:A26"/>
    <mergeCell ref="A27:A28"/>
    <mergeCell ref="A29:A30"/>
    <mergeCell ref="A31:A36"/>
    <mergeCell ref="A37:A42"/>
    <mergeCell ref="A11:A12"/>
    <mergeCell ref="A13:A14"/>
    <mergeCell ref="A15:A16"/>
    <mergeCell ref="A17:A22"/>
    <mergeCell ref="N18:N22"/>
    <mergeCell ref="I18:I22"/>
    <mergeCell ref="J18:J22"/>
    <mergeCell ref="K18:K22"/>
    <mergeCell ref="L18:L22"/>
    <mergeCell ref="M18:M22"/>
    <mergeCell ref="D18:D22"/>
    <mergeCell ref="E18:E22"/>
    <mergeCell ref="F18:F22"/>
    <mergeCell ref="G18:G22"/>
    <mergeCell ref="H18:H22"/>
    <mergeCell ref="A1:N1"/>
    <mergeCell ref="C2:F2"/>
    <mergeCell ref="G2:J2"/>
    <mergeCell ref="K2:N2"/>
    <mergeCell ref="A3:A10"/>
    <mergeCell ref="C6:C10"/>
    <mergeCell ref="D6:D10"/>
    <mergeCell ref="E6:E10"/>
    <mergeCell ref="F6:F10"/>
    <mergeCell ref="G6:G10"/>
    <mergeCell ref="H6:H10"/>
    <mergeCell ref="I6:I10"/>
    <mergeCell ref="J6:J10"/>
    <mergeCell ref="L6:L10"/>
    <mergeCell ref="M6:M10"/>
    <mergeCell ref="N6:N10"/>
    <mergeCell ref="C32:C36"/>
    <mergeCell ref="D32:D36"/>
    <mergeCell ref="E32:E36"/>
    <mergeCell ref="G32:G36"/>
    <mergeCell ref="H32:H36"/>
    <mergeCell ref="N32:N36"/>
    <mergeCell ref="G38:G42"/>
    <mergeCell ref="H38:H42"/>
    <mergeCell ref="I38:I42"/>
    <mergeCell ref="J38:J42"/>
    <mergeCell ref="L38:L42"/>
    <mergeCell ref="M38:M42"/>
    <mergeCell ref="N38:N42"/>
    <mergeCell ref="I32:I36"/>
    <mergeCell ref="J32:J36"/>
    <mergeCell ref="K32:K36"/>
    <mergeCell ref="L32:L36"/>
    <mergeCell ref="M32:M36"/>
    <mergeCell ref="C50:C54"/>
    <mergeCell ref="M50:M54"/>
    <mergeCell ref="N44:N48"/>
    <mergeCell ref="C38:C42"/>
    <mergeCell ref="D38:D42"/>
    <mergeCell ref="E38:E42"/>
    <mergeCell ref="C44:C48"/>
  </mergeCells>
  <phoneticPr fontId="22" type="noConversion"/>
  <pageMargins left="0.39305555555555599" right="0.39305555555555599" top="0" bottom="0" header="0.31388888888888899" footer="0.31388888888888899"/>
  <pageSetup paperSize="9" scale="72" fitToHeight="2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3"/>
  <sheetViews>
    <sheetView workbookViewId="0">
      <selection activeCell="V28" sqref="V28"/>
    </sheetView>
  </sheetViews>
  <sheetFormatPr defaultColWidth="13.125" defaultRowHeight="11.25"/>
  <cols>
    <col min="1" max="10" width="9.625" style="47" customWidth="1"/>
    <col min="11" max="11" width="18.5" style="2" hidden="1" customWidth="1"/>
    <col min="12" max="12" width="15" style="2" hidden="1" customWidth="1"/>
    <col min="13" max="13" width="13.125" style="2" hidden="1" customWidth="1"/>
    <col min="14" max="15" width="13.125" style="47" hidden="1" customWidth="1"/>
    <col min="16" max="258" width="13.125" style="47"/>
    <col min="259" max="266" width="13.125" style="47" customWidth="1"/>
    <col min="267" max="267" width="18.5" style="47" customWidth="1"/>
    <col min="268" max="268" width="15" style="47" customWidth="1"/>
    <col min="269" max="271" width="13.125" style="47" customWidth="1"/>
    <col min="272" max="514" width="13.125" style="47"/>
    <col min="515" max="522" width="13.125" style="47" customWidth="1"/>
    <col min="523" max="523" width="18.5" style="47" customWidth="1"/>
    <col min="524" max="524" width="15" style="47" customWidth="1"/>
    <col min="525" max="527" width="13.125" style="47" customWidth="1"/>
    <col min="528" max="770" width="13.125" style="47"/>
    <col min="771" max="778" width="13.125" style="47" customWidth="1"/>
    <col min="779" max="779" width="18.5" style="47" customWidth="1"/>
    <col min="780" max="780" width="15" style="47" customWidth="1"/>
    <col min="781" max="783" width="13.125" style="47" customWidth="1"/>
    <col min="784" max="1026" width="13.125" style="47"/>
    <col min="1027" max="1034" width="13.125" style="47" customWidth="1"/>
    <col min="1035" max="1035" width="18.5" style="47" customWidth="1"/>
    <col min="1036" max="1036" width="15" style="47" customWidth="1"/>
    <col min="1037" max="1039" width="13.125" style="47" customWidth="1"/>
    <col min="1040" max="1282" width="13.125" style="47"/>
    <col min="1283" max="1290" width="13.125" style="47" customWidth="1"/>
    <col min="1291" max="1291" width="18.5" style="47" customWidth="1"/>
    <col min="1292" max="1292" width="15" style="47" customWidth="1"/>
    <col min="1293" max="1295" width="13.125" style="47" customWidth="1"/>
    <col min="1296" max="1538" width="13.125" style="47"/>
    <col min="1539" max="1546" width="13.125" style="47" customWidth="1"/>
    <col min="1547" max="1547" width="18.5" style="47" customWidth="1"/>
    <col min="1548" max="1548" width="15" style="47" customWidth="1"/>
    <col min="1549" max="1551" width="13.125" style="47" customWidth="1"/>
    <col min="1552" max="1794" width="13.125" style="47"/>
    <col min="1795" max="1802" width="13.125" style="47" customWidth="1"/>
    <col min="1803" max="1803" width="18.5" style="47" customWidth="1"/>
    <col min="1804" max="1804" width="15" style="47" customWidth="1"/>
    <col min="1805" max="1807" width="13.125" style="47" customWidth="1"/>
    <col min="1808" max="2050" width="13.125" style="47"/>
    <col min="2051" max="2058" width="13.125" style="47" customWidth="1"/>
    <col min="2059" max="2059" width="18.5" style="47" customWidth="1"/>
    <col min="2060" max="2060" width="15" style="47" customWidth="1"/>
    <col min="2061" max="2063" width="13.125" style="47" customWidth="1"/>
    <col min="2064" max="2306" width="13.125" style="47"/>
    <col min="2307" max="2314" width="13.125" style="47" customWidth="1"/>
    <col min="2315" max="2315" width="18.5" style="47" customWidth="1"/>
    <col min="2316" max="2316" width="15" style="47" customWidth="1"/>
    <col min="2317" max="2319" width="13.125" style="47" customWidth="1"/>
    <col min="2320" max="2562" width="13.125" style="47"/>
    <col min="2563" max="2570" width="13.125" style="47" customWidth="1"/>
    <col min="2571" max="2571" width="18.5" style="47" customWidth="1"/>
    <col min="2572" max="2572" width="15" style="47" customWidth="1"/>
    <col min="2573" max="2575" width="13.125" style="47" customWidth="1"/>
    <col min="2576" max="2818" width="13.125" style="47"/>
    <col min="2819" max="2826" width="13.125" style="47" customWidth="1"/>
    <col min="2827" max="2827" width="18.5" style="47" customWidth="1"/>
    <col min="2828" max="2828" width="15" style="47" customWidth="1"/>
    <col min="2829" max="2831" width="13.125" style="47" customWidth="1"/>
    <col min="2832" max="3074" width="13.125" style="47"/>
    <col min="3075" max="3082" width="13.125" style="47" customWidth="1"/>
    <col min="3083" max="3083" width="18.5" style="47" customWidth="1"/>
    <col min="3084" max="3084" width="15" style="47" customWidth="1"/>
    <col min="3085" max="3087" width="13.125" style="47" customWidth="1"/>
    <col min="3088" max="3330" width="13.125" style="47"/>
    <col min="3331" max="3338" width="13.125" style="47" customWidth="1"/>
    <col min="3339" max="3339" width="18.5" style="47" customWidth="1"/>
    <col min="3340" max="3340" width="15" style="47" customWidth="1"/>
    <col min="3341" max="3343" width="13.125" style="47" customWidth="1"/>
    <col min="3344" max="3586" width="13.125" style="47"/>
    <col min="3587" max="3594" width="13.125" style="47" customWidth="1"/>
    <col min="3595" max="3595" width="18.5" style="47" customWidth="1"/>
    <col min="3596" max="3596" width="15" style="47" customWidth="1"/>
    <col min="3597" max="3599" width="13.125" style="47" customWidth="1"/>
    <col min="3600" max="3842" width="13.125" style="47"/>
    <col min="3843" max="3850" width="13.125" style="47" customWidth="1"/>
    <col min="3851" max="3851" width="18.5" style="47" customWidth="1"/>
    <col min="3852" max="3852" width="15" style="47" customWidth="1"/>
    <col min="3853" max="3855" width="13.125" style="47" customWidth="1"/>
    <col min="3856" max="4098" width="13.125" style="47"/>
    <col min="4099" max="4106" width="13.125" style="47" customWidth="1"/>
    <col min="4107" max="4107" width="18.5" style="47" customWidth="1"/>
    <col min="4108" max="4108" width="15" style="47" customWidth="1"/>
    <col min="4109" max="4111" width="13.125" style="47" customWidth="1"/>
    <col min="4112" max="4354" width="13.125" style="47"/>
    <col min="4355" max="4362" width="13.125" style="47" customWidth="1"/>
    <col min="4363" max="4363" width="18.5" style="47" customWidth="1"/>
    <col min="4364" max="4364" width="15" style="47" customWidth="1"/>
    <col min="4365" max="4367" width="13.125" style="47" customWidth="1"/>
    <col min="4368" max="4610" width="13.125" style="47"/>
    <col min="4611" max="4618" width="13.125" style="47" customWidth="1"/>
    <col min="4619" max="4619" width="18.5" style="47" customWidth="1"/>
    <col min="4620" max="4620" width="15" style="47" customWidth="1"/>
    <col min="4621" max="4623" width="13.125" style="47" customWidth="1"/>
    <col min="4624" max="4866" width="13.125" style="47"/>
    <col min="4867" max="4874" width="13.125" style="47" customWidth="1"/>
    <col min="4875" max="4875" width="18.5" style="47" customWidth="1"/>
    <col min="4876" max="4876" width="15" style="47" customWidth="1"/>
    <col min="4877" max="4879" width="13.125" style="47" customWidth="1"/>
    <col min="4880" max="5122" width="13.125" style="47"/>
    <col min="5123" max="5130" width="13.125" style="47" customWidth="1"/>
    <col min="5131" max="5131" width="18.5" style="47" customWidth="1"/>
    <col min="5132" max="5132" width="15" style="47" customWidth="1"/>
    <col min="5133" max="5135" width="13.125" style="47" customWidth="1"/>
    <col min="5136" max="5378" width="13.125" style="47"/>
    <col min="5379" max="5386" width="13.125" style="47" customWidth="1"/>
    <col min="5387" max="5387" width="18.5" style="47" customWidth="1"/>
    <col min="5388" max="5388" width="15" style="47" customWidth="1"/>
    <col min="5389" max="5391" width="13.125" style="47" customWidth="1"/>
    <col min="5392" max="5634" width="13.125" style="47"/>
    <col min="5635" max="5642" width="13.125" style="47" customWidth="1"/>
    <col min="5643" max="5643" width="18.5" style="47" customWidth="1"/>
    <col min="5644" max="5644" width="15" style="47" customWidth="1"/>
    <col min="5645" max="5647" width="13.125" style="47" customWidth="1"/>
    <col min="5648" max="5890" width="13.125" style="47"/>
    <col min="5891" max="5898" width="13.125" style="47" customWidth="1"/>
    <col min="5899" max="5899" width="18.5" style="47" customWidth="1"/>
    <col min="5900" max="5900" width="15" style="47" customWidth="1"/>
    <col min="5901" max="5903" width="13.125" style="47" customWidth="1"/>
    <col min="5904" max="6146" width="13.125" style="47"/>
    <col min="6147" max="6154" width="13.125" style="47" customWidth="1"/>
    <col min="6155" max="6155" width="18.5" style="47" customWidth="1"/>
    <col min="6156" max="6156" width="15" style="47" customWidth="1"/>
    <col min="6157" max="6159" width="13.125" style="47" customWidth="1"/>
    <col min="6160" max="6402" width="13.125" style="47"/>
    <col min="6403" max="6410" width="13.125" style="47" customWidth="1"/>
    <col min="6411" max="6411" width="18.5" style="47" customWidth="1"/>
    <col min="6412" max="6412" width="15" style="47" customWidth="1"/>
    <col min="6413" max="6415" width="13.125" style="47" customWidth="1"/>
    <col min="6416" max="6658" width="13.125" style="47"/>
    <col min="6659" max="6666" width="13.125" style="47" customWidth="1"/>
    <col min="6667" max="6667" width="18.5" style="47" customWidth="1"/>
    <col min="6668" max="6668" width="15" style="47" customWidth="1"/>
    <col min="6669" max="6671" width="13.125" style="47" customWidth="1"/>
    <col min="6672" max="6914" width="13.125" style="47"/>
    <col min="6915" max="6922" width="13.125" style="47" customWidth="1"/>
    <col min="6923" max="6923" width="18.5" style="47" customWidth="1"/>
    <col min="6924" max="6924" width="15" style="47" customWidth="1"/>
    <col min="6925" max="6927" width="13.125" style="47" customWidth="1"/>
    <col min="6928" max="7170" width="13.125" style="47"/>
    <col min="7171" max="7178" width="13.125" style="47" customWidth="1"/>
    <col min="7179" max="7179" width="18.5" style="47" customWidth="1"/>
    <col min="7180" max="7180" width="15" style="47" customWidth="1"/>
    <col min="7181" max="7183" width="13.125" style="47" customWidth="1"/>
    <col min="7184" max="7426" width="13.125" style="47"/>
    <col min="7427" max="7434" width="13.125" style="47" customWidth="1"/>
    <col min="7435" max="7435" width="18.5" style="47" customWidth="1"/>
    <col min="7436" max="7436" width="15" style="47" customWidth="1"/>
    <col min="7437" max="7439" width="13.125" style="47" customWidth="1"/>
    <col min="7440" max="7682" width="13.125" style="47"/>
    <col min="7683" max="7690" width="13.125" style="47" customWidth="1"/>
    <col min="7691" max="7691" width="18.5" style="47" customWidth="1"/>
    <col min="7692" max="7692" width="15" style="47" customWidth="1"/>
    <col min="7693" max="7695" width="13.125" style="47" customWidth="1"/>
    <col min="7696" max="7938" width="13.125" style="47"/>
    <col min="7939" max="7946" width="13.125" style="47" customWidth="1"/>
    <col min="7947" max="7947" width="18.5" style="47" customWidth="1"/>
    <col min="7948" max="7948" width="15" style="47" customWidth="1"/>
    <col min="7949" max="7951" width="13.125" style="47" customWidth="1"/>
    <col min="7952" max="8194" width="13.125" style="47"/>
    <col min="8195" max="8202" width="13.125" style="47" customWidth="1"/>
    <col min="8203" max="8203" width="18.5" style="47" customWidth="1"/>
    <col min="8204" max="8204" width="15" style="47" customWidth="1"/>
    <col min="8205" max="8207" width="13.125" style="47" customWidth="1"/>
    <col min="8208" max="8450" width="13.125" style="47"/>
    <col min="8451" max="8458" width="13.125" style="47" customWidth="1"/>
    <col min="8459" max="8459" width="18.5" style="47" customWidth="1"/>
    <col min="8460" max="8460" width="15" style="47" customWidth="1"/>
    <col min="8461" max="8463" width="13.125" style="47" customWidth="1"/>
    <col min="8464" max="8706" width="13.125" style="47"/>
    <col min="8707" max="8714" width="13.125" style="47" customWidth="1"/>
    <col min="8715" max="8715" width="18.5" style="47" customWidth="1"/>
    <col min="8716" max="8716" width="15" style="47" customWidth="1"/>
    <col min="8717" max="8719" width="13.125" style="47" customWidth="1"/>
    <col min="8720" max="8962" width="13.125" style="47"/>
    <col min="8963" max="8970" width="13.125" style="47" customWidth="1"/>
    <col min="8971" max="8971" width="18.5" style="47" customWidth="1"/>
    <col min="8972" max="8972" width="15" style="47" customWidth="1"/>
    <col min="8973" max="8975" width="13.125" style="47" customWidth="1"/>
    <col min="8976" max="9218" width="13.125" style="47"/>
    <col min="9219" max="9226" width="13.125" style="47" customWidth="1"/>
    <col min="9227" max="9227" width="18.5" style="47" customWidth="1"/>
    <col min="9228" max="9228" width="15" style="47" customWidth="1"/>
    <col min="9229" max="9231" width="13.125" style="47" customWidth="1"/>
    <col min="9232" max="9474" width="13.125" style="47"/>
    <col min="9475" max="9482" width="13.125" style="47" customWidth="1"/>
    <col min="9483" max="9483" width="18.5" style="47" customWidth="1"/>
    <col min="9484" max="9484" width="15" style="47" customWidth="1"/>
    <col min="9485" max="9487" width="13.125" style="47" customWidth="1"/>
    <col min="9488" max="9730" width="13.125" style="47"/>
    <col min="9731" max="9738" width="13.125" style="47" customWidth="1"/>
    <col min="9739" max="9739" width="18.5" style="47" customWidth="1"/>
    <col min="9740" max="9740" width="15" style="47" customWidth="1"/>
    <col min="9741" max="9743" width="13.125" style="47" customWidth="1"/>
    <col min="9744" max="9986" width="13.125" style="47"/>
    <col min="9987" max="9994" width="13.125" style="47" customWidth="1"/>
    <col min="9995" max="9995" width="18.5" style="47" customWidth="1"/>
    <col min="9996" max="9996" width="15" style="47" customWidth="1"/>
    <col min="9997" max="9999" width="13.125" style="47" customWidth="1"/>
    <col min="10000" max="10242" width="13.125" style="47"/>
    <col min="10243" max="10250" width="13.125" style="47" customWidth="1"/>
    <col min="10251" max="10251" width="18.5" style="47" customWidth="1"/>
    <col min="10252" max="10252" width="15" style="47" customWidth="1"/>
    <col min="10253" max="10255" width="13.125" style="47" customWidth="1"/>
    <col min="10256" max="10498" width="13.125" style="47"/>
    <col min="10499" max="10506" width="13.125" style="47" customWidth="1"/>
    <col min="10507" max="10507" width="18.5" style="47" customWidth="1"/>
    <col min="10508" max="10508" width="15" style="47" customWidth="1"/>
    <col min="10509" max="10511" width="13.125" style="47" customWidth="1"/>
    <col min="10512" max="10754" width="13.125" style="47"/>
    <col min="10755" max="10762" width="13.125" style="47" customWidth="1"/>
    <col min="10763" max="10763" width="18.5" style="47" customWidth="1"/>
    <col min="10764" max="10764" width="15" style="47" customWidth="1"/>
    <col min="10765" max="10767" width="13.125" style="47" customWidth="1"/>
    <col min="10768" max="11010" width="13.125" style="47"/>
    <col min="11011" max="11018" width="13.125" style="47" customWidth="1"/>
    <col min="11019" max="11019" width="18.5" style="47" customWidth="1"/>
    <col min="11020" max="11020" width="15" style="47" customWidth="1"/>
    <col min="11021" max="11023" width="13.125" style="47" customWidth="1"/>
    <col min="11024" max="11266" width="13.125" style="47"/>
    <col min="11267" max="11274" width="13.125" style="47" customWidth="1"/>
    <col min="11275" max="11275" width="18.5" style="47" customWidth="1"/>
    <col min="11276" max="11276" width="15" style="47" customWidth="1"/>
    <col min="11277" max="11279" width="13.125" style="47" customWidth="1"/>
    <col min="11280" max="11522" width="13.125" style="47"/>
    <col min="11523" max="11530" width="13.125" style="47" customWidth="1"/>
    <col min="11531" max="11531" width="18.5" style="47" customWidth="1"/>
    <col min="11532" max="11532" width="15" style="47" customWidth="1"/>
    <col min="11533" max="11535" width="13.125" style="47" customWidth="1"/>
    <col min="11536" max="11778" width="13.125" style="47"/>
    <col min="11779" max="11786" width="13.125" style="47" customWidth="1"/>
    <col min="11787" max="11787" width="18.5" style="47" customWidth="1"/>
    <col min="11788" max="11788" width="15" style="47" customWidth="1"/>
    <col min="11789" max="11791" width="13.125" style="47" customWidth="1"/>
    <col min="11792" max="12034" width="13.125" style="47"/>
    <col min="12035" max="12042" width="13.125" style="47" customWidth="1"/>
    <col min="12043" max="12043" width="18.5" style="47" customWidth="1"/>
    <col min="12044" max="12044" width="15" style="47" customWidth="1"/>
    <col min="12045" max="12047" width="13.125" style="47" customWidth="1"/>
    <col min="12048" max="12290" width="13.125" style="47"/>
    <col min="12291" max="12298" width="13.125" style="47" customWidth="1"/>
    <col min="12299" max="12299" width="18.5" style="47" customWidth="1"/>
    <col min="12300" max="12300" width="15" style="47" customWidth="1"/>
    <col min="12301" max="12303" width="13.125" style="47" customWidth="1"/>
    <col min="12304" max="12546" width="13.125" style="47"/>
    <col min="12547" max="12554" width="13.125" style="47" customWidth="1"/>
    <col min="12555" max="12555" width="18.5" style="47" customWidth="1"/>
    <col min="12556" max="12556" width="15" style="47" customWidth="1"/>
    <col min="12557" max="12559" width="13.125" style="47" customWidth="1"/>
    <col min="12560" max="12802" width="13.125" style="47"/>
    <col min="12803" max="12810" width="13.125" style="47" customWidth="1"/>
    <col min="12811" max="12811" width="18.5" style="47" customWidth="1"/>
    <col min="12812" max="12812" width="15" style="47" customWidth="1"/>
    <col min="12813" max="12815" width="13.125" style="47" customWidth="1"/>
    <col min="12816" max="13058" width="13.125" style="47"/>
    <col min="13059" max="13066" width="13.125" style="47" customWidth="1"/>
    <col min="13067" max="13067" width="18.5" style="47" customWidth="1"/>
    <col min="13068" max="13068" width="15" style="47" customWidth="1"/>
    <col min="13069" max="13071" width="13.125" style="47" customWidth="1"/>
    <col min="13072" max="13314" width="13.125" style="47"/>
    <col min="13315" max="13322" width="13.125" style="47" customWidth="1"/>
    <col min="13323" max="13323" width="18.5" style="47" customWidth="1"/>
    <col min="13324" max="13324" width="15" style="47" customWidth="1"/>
    <col min="13325" max="13327" width="13.125" style="47" customWidth="1"/>
    <col min="13328" max="13570" width="13.125" style="47"/>
    <col min="13571" max="13578" width="13.125" style="47" customWidth="1"/>
    <col min="13579" max="13579" width="18.5" style="47" customWidth="1"/>
    <col min="13580" max="13580" width="15" style="47" customWidth="1"/>
    <col min="13581" max="13583" width="13.125" style="47" customWidth="1"/>
    <col min="13584" max="13826" width="13.125" style="47"/>
    <col min="13827" max="13834" width="13.125" style="47" customWidth="1"/>
    <col min="13835" max="13835" width="18.5" style="47" customWidth="1"/>
    <col min="13836" max="13836" width="15" style="47" customWidth="1"/>
    <col min="13837" max="13839" width="13.125" style="47" customWidth="1"/>
    <col min="13840" max="14082" width="13.125" style="47"/>
    <col min="14083" max="14090" width="13.125" style="47" customWidth="1"/>
    <col min="14091" max="14091" width="18.5" style="47" customWidth="1"/>
    <col min="14092" max="14092" width="15" style="47" customWidth="1"/>
    <col min="14093" max="14095" width="13.125" style="47" customWidth="1"/>
    <col min="14096" max="14338" width="13.125" style="47"/>
    <col min="14339" max="14346" width="13.125" style="47" customWidth="1"/>
    <col min="14347" max="14347" width="18.5" style="47" customWidth="1"/>
    <col min="14348" max="14348" width="15" style="47" customWidth="1"/>
    <col min="14349" max="14351" width="13.125" style="47" customWidth="1"/>
    <col min="14352" max="14594" width="13.125" style="47"/>
    <col min="14595" max="14602" width="13.125" style="47" customWidth="1"/>
    <col min="14603" max="14603" width="18.5" style="47" customWidth="1"/>
    <col min="14604" max="14604" width="15" style="47" customWidth="1"/>
    <col min="14605" max="14607" width="13.125" style="47" customWidth="1"/>
    <col min="14608" max="14850" width="13.125" style="47"/>
    <col min="14851" max="14858" width="13.125" style="47" customWidth="1"/>
    <col min="14859" max="14859" width="18.5" style="47" customWidth="1"/>
    <col min="14860" max="14860" width="15" style="47" customWidth="1"/>
    <col min="14861" max="14863" width="13.125" style="47" customWidth="1"/>
    <col min="14864" max="15106" width="13.125" style="47"/>
    <col min="15107" max="15114" width="13.125" style="47" customWidth="1"/>
    <col min="15115" max="15115" width="18.5" style="47" customWidth="1"/>
    <col min="15116" max="15116" width="15" style="47" customWidth="1"/>
    <col min="15117" max="15119" width="13.125" style="47" customWidth="1"/>
    <col min="15120" max="15362" width="13.125" style="47"/>
    <col min="15363" max="15370" width="13.125" style="47" customWidth="1"/>
    <col min="15371" max="15371" width="18.5" style="47" customWidth="1"/>
    <col min="15372" max="15372" width="15" style="47" customWidth="1"/>
    <col min="15373" max="15375" width="13.125" style="47" customWidth="1"/>
    <col min="15376" max="15618" width="13.125" style="47"/>
    <col min="15619" max="15626" width="13.125" style="47" customWidth="1"/>
    <col min="15627" max="15627" width="18.5" style="47" customWidth="1"/>
    <col min="15628" max="15628" width="15" style="47" customWidth="1"/>
    <col min="15629" max="15631" width="13.125" style="47" customWidth="1"/>
    <col min="15632" max="15874" width="13.125" style="47"/>
    <col min="15875" max="15882" width="13.125" style="47" customWidth="1"/>
    <col min="15883" max="15883" width="18.5" style="47" customWidth="1"/>
    <col min="15884" max="15884" width="15" style="47" customWidth="1"/>
    <col min="15885" max="15887" width="13.125" style="47" customWidth="1"/>
    <col min="15888" max="16130" width="13.125" style="47"/>
    <col min="16131" max="16138" width="13.125" style="47" customWidth="1"/>
    <col min="16139" max="16139" width="18.5" style="47" customWidth="1"/>
    <col min="16140" max="16140" width="15" style="47" customWidth="1"/>
    <col min="16141" max="16143" width="13.125" style="47" customWidth="1"/>
    <col min="16144" max="16384" width="13.125" style="47"/>
  </cols>
  <sheetData>
    <row r="1" spans="1:16" s="45" customFormat="1" ht="20.25" customHeight="1">
      <c r="A1" s="184" t="s">
        <v>51</v>
      </c>
      <c r="B1" s="185"/>
      <c r="C1" s="185"/>
      <c r="D1" s="185"/>
      <c r="E1" s="185"/>
      <c r="F1" s="185"/>
      <c r="G1" s="185"/>
      <c r="H1" s="185"/>
      <c r="I1" s="185"/>
      <c r="J1" s="186"/>
      <c r="K1" s="39"/>
      <c r="L1" s="39"/>
      <c r="M1" s="39"/>
      <c r="P1" s="11"/>
    </row>
    <row r="2" spans="1:16" ht="11.1" customHeight="1">
      <c r="A2" s="29" t="s">
        <v>7</v>
      </c>
      <c r="B2" s="30" t="s">
        <v>8</v>
      </c>
      <c r="C2" s="187" t="s">
        <v>2</v>
      </c>
      <c r="D2" s="188"/>
      <c r="E2" s="188"/>
      <c r="F2" s="189"/>
      <c r="G2" s="187" t="s">
        <v>1</v>
      </c>
      <c r="H2" s="188"/>
      <c r="I2" s="188"/>
      <c r="J2" s="189"/>
      <c r="K2" s="41" t="s">
        <v>9</v>
      </c>
    </row>
    <row r="3" spans="1:16" ht="11.1" customHeight="1">
      <c r="A3" s="196" t="s">
        <v>22</v>
      </c>
      <c r="B3" s="6" t="s">
        <v>11</v>
      </c>
      <c r="C3" s="89">
        <v>1304</v>
      </c>
      <c r="D3" s="89">
        <v>1303</v>
      </c>
      <c r="E3" s="89">
        <v>1302</v>
      </c>
      <c r="F3" s="89">
        <v>1301</v>
      </c>
      <c r="G3" s="97">
        <v>1304</v>
      </c>
      <c r="H3" s="97">
        <v>1303</v>
      </c>
      <c r="I3" s="89">
        <v>1302</v>
      </c>
      <c r="J3" s="89">
        <v>1301</v>
      </c>
      <c r="N3" s="48"/>
      <c r="O3" s="48"/>
    </row>
    <row r="4" spans="1:16" ht="11.1" customHeight="1">
      <c r="A4" s="197"/>
      <c r="B4" s="6" t="s">
        <v>12</v>
      </c>
      <c r="C4" s="89" t="s">
        <v>50</v>
      </c>
      <c r="D4" s="89" t="s">
        <v>14</v>
      </c>
      <c r="E4" s="89" t="s">
        <v>14</v>
      </c>
      <c r="F4" s="89" t="s">
        <v>13</v>
      </c>
      <c r="G4" s="97" t="s">
        <v>13</v>
      </c>
      <c r="H4" s="97" t="s">
        <v>14</v>
      </c>
      <c r="I4" s="89" t="s">
        <v>14</v>
      </c>
      <c r="J4" s="89" t="s">
        <v>50</v>
      </c>
    </row>
    <row r="5" spans="1:16" ht="11.1" customHeight="1">
      <c r="A5" s="197"/>
      <c r="B5" s="6" t="s">
        <v>15</v>
      </c>
      <c r="C5" s="96" t="s">
        <v>3</v>
      </c>
      <c r="D5" s="96" t="s">
        <v>0</v>
      </c>
      <c r="E5" s="96" t="s">
        <v>0</v>
      </c>
      <c r="F5" s="96" t="s">
        <v>0</v>
      </c>
      <c r="G5" s="97" t="s">
        <v>0</v>
      </c>
      <c r="H5" s="97" t="s">
        <v>0</v>
      </c>
      <c r="I5" s="96" t="s">
        <v>0</v>
      </c>
      <c r="J5" s="96" t="s">
        <v>3</v>
      </c>
    </row>
    <row r="6" spans="1:16" ht="11.1" customHeight="1">
      <c r="A6" s="197"/>
      <c r="B6" s="6"/>
      <c r="C6" s="179" t="s">
        <v>137</v>
      </c>
      <c r="D6" s="179" t="s">
        <v>137</v>
      </c>
      <c r="E6" s="179" t="s">
        <v>137</v>
      </c>
      <c r="F6" s="179" t="s">
        <v>137</v>
      </c>
      <c r="G6" s="179" t="s">
        <v>137</v>
      </c>
      <c r="H6" s="179" t="s">
        <v>137</v>
      </c>
      <c r="I6" s="179" t="s">
        <v>137</v>
      </c>
      <c r="J6" s="179" t="s">
        <v>137</v>
      </c>
      <c r="K6" s="9" t="e">
        <f t="shared" ref="K6:K9" si="0">J6+I6+H6+G6+F6+E6+D6+C6</f>
        <v>#VALUE!</v>
      </c>
    </row>
    <row r="7" spans="1:16" ht="11.1" customHeight="1">
      <c r="A7" s="190" t="s">
        <v>23</v>
      </c>
      <c r="B7" s="6" t="s">
        <v>11</v>
      </c>
      <c r="C7" s="89">
        <v>1204</v>
      </c>
      <c r="D7" s="89">
        <v>1203</v>
      </c>
      <c r="E7" s="89">
        <v>1202</v>
      </c>
      <c r="F7" s="89">
        <v>1201</v>
      </c>
      <c r="G7" s="97">
        <v>1204</v>
      </c>
      <c r="H7" s="97">
        <v>1203</v>
      </c>
      <c r="I7" s="89">
        <v>1202</v>
      </c>
      <c r="J7" s="89">
        <v>1201</v>
      </c>
      <c r="K7" s="9">
        <f t="shared" si="0"/>
        <v>9620</v>
      </c>
      <c r="L7" s="2" t="s">
        <v>52</v>
      </c>
      <c r="M7" s="2">
        <v>661.24</v>
      </c>
      <c r="N7" s="47">
        <v>12</v>
      </c>
      <c r="O7" s="47">
        <v>22964</v>
      </c>
    </row>
    <row r="8" spans="1:16" ht="11.1" customHeight="1">
      <c r="A8" s="190"/>
      <c r="B8" s="6"/>
      <c r="C8" s="179" t="s">
        <v>137</v>
      </c>
      <c r="D8" s="179" t="s">
        <v>137</v>
      </c>
      <c r="E8" s="179" t="s">
        <v>137</v>
      </c>
      <c r="F8" s="179" t="s">
        <v>137</v>
      </c>
      <c r="G8" s="179" t="s">
        <v>137</v>
      </c>
      <c r="H8" s="179" t="s">
        <v>137</v>
      </c>
      <c r="I8" s="179" t="s">
        <v>137</v>
      </c>
      <c r="J8" s="179" t="s">
        <v>137</v>
      </c>
      <c r="K8" s="9" t="e">
        <f t="shared" si="0"/>
        <v>#VALUE!</v>
      </c>
    </row>
    <row r="9" spans="1:16" ht="11.1" customHeight="1">
      <c r="A9" s="190" t="s">
        <v>24</v>
      </c>
      <c r="B9" s="6" t="s">
        <v>11</v>
      </c>
      <c r="C9" s="89">
        <v>1104</v>
      </c>
      <c r="D9" s="89">
        <v>1103</v>
      </c>
      <c r="E9" s="89">
        <v>1102</v>
      </c>
      <c r="F9" s="89">
        <v>1101</v>
      </c>
      <c r="G9" s="97">
        <v>1104</v>
      </c>
      <c r="H9" s="97">
        <v>1103</v>
      </c>
      <c r="I9" s="89">
        <v>1102</v>
      </c>
      <c r="J9" s="89">
        <v>1101</v>
      </c>
      <c r="K9" s="9">
        <f t="shared" si="0"/>
        <v>8820</v>
      </c>
    </row>
    <row r="10" spans="1:16" ht="11.1" customHeight="1">
      <c r="A10" s="190"/>
      <c r="B10" s="6"/>
      <c r="C10" s="179" t="s">
        <v>137</v>
      </c>
      <c r="D10" s="179" t="s">
        <v>137</v>
      </c>
      <c r="E10" s="179" t="s">
        <v>137</v>
      </c>
      <c r="F10" s="179" t="s">
        <v>137</v>
      </c>
      <c r="G10" s="179" t="s">
        <v>137</v>
      </c>
      <c r="H10" s="179" t="s">
        <v>137</v>
      </c>
      <c r="I10" s="179" t="s">
        <v>137</v>
      </c>
      <c r="J10" s="179" t="s">
        <v>137</v>
      </c>
      <c r="K10" s="9" t="e">
        <f t="shared" ref="K10:K11" si="1">J10+I10+H10+G10+F10+E10+D10+C10</f>
        <v>#VALUE!</v>
      </c>
      <c r="L10" s="2" t="s">
        <v>53</v>
      </c>
      <c r="M10" s="2">
        <v>661.24</v>
      </c>
      <c r="N10" s="47">
        <v>15</v>
      </c>
      <c r="O10" s="47">
        <v>23039</v>
      </c>
    </row>
    <row r="11" spans="1:16" ht="11.1" customHeight="1">
      <c r="A11" s="190" t="s">
        <v>25</v>
      </c>
      <c r="B11" s="6" t="s">
        <v>11</v>
      </c>
      <c r="C11" s="89">
        <v>1004</v>
      </c>
      <c r="D11" s="89">
        <v>1003</v>
      </c>
      <c r="E11" s="89">
        <v>1002</v>
      </c>
      <c r="F11" s="89">
        <v>1001</v>
      </c>
      <c r="G11" s="97">
        <v>1004</v>
      </c>
      <c r="H11" s="97">
        <v>1003</v>
      </c>
      <c r="I11" s="89">
        <v>1002</v>
      </c>
      <c r="J11" s="89">
        <v>1001</v>
      </c>
      <c r="K11" s="9">
        <f t="shared" si="1"/>
        <v>8020</v>
      </c>
      <c r="L11" s="2" t="s">
        <v>54</v>
      </c>
      <c r="M11" s="2">
        <v>661.24</v>
      </c>
      <c r="N11" s="47">
        <v>15</v>
      </c>
      <c r="O11" s="47">
        <v>23069</v>
      </c>
    </row>
    <row r="12" spans="1:16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9" t="e">
        <f t="shared" ref="K12:K17" si="2">J12+I12+H12+G12+F12+E12+D12+C12</f>
        <v>#VALUE!</v>
      </c>
    </row>
    <row r="13" spans="1:16" ht="11.1" customHeight="1">
      <c r="A13" s="190" t="s">
        <v>26</v>
      </c>
      <c r="B13" s="6" t="s">
        <v>11</v>
      </c>
      <c r="C13" s="89">
        <v>904</v>
      </c>
      <c r="D13" s="89">
        <v>903</v>
      </c>
      <c r="E13" s="89">
        <v>902</v>
      </c>
      <c r="F13" s="89">
        <v>901</v>
      </c>
      <c r="G13" s="97">
        <v>904</v>
      </c>
      <c r="H13" s="97">
        <v>903</v>
      </c>
      <c r="I13" s="89">
        <v>902</v>
      </c>
      <c r="J13" s="89">
        <v>901</v>
      </c>
      <c r="K13" s="9">
        <f t="shared" si="2"/>
        <v>7220</v>
      </c>
    </row>
    <row r="14" spans="1:16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9" t="e">
        <f t="shared" si="2"/>
        <v>#VALUE!</v>
      </c>
    </row>
    <row r="15" spans="1:16" ht="11.1" customHeight="1">
      <c r="A15" s="190" t="s">
        <v>27</v>
      </c>
      <c r="B15" s="6" t="s">
        <v>11</v>
      </c>
      <c r="C15" s="89">
        <v>804</v>
      </c>
      <c r="D15" s="89">
        <v>803</v>
      </c>
      <c r="E15" s="89">
        <v>802</v>
      </c>
      <c r="F15" s="89">
        <v>801</v>
      </c>
      <c r="G15" s="97">
        <v>804</v>
      </c>
      <c r="H15" s="97">
        <v>803</v>
      </c>
      <c r="I15" s="89">
        <v>802</v>
      </c>
      <c r="J15" s="89">
        <v>801</v>
      </c>
      <c r="K15" s="9">
        <f t="shared" si="2"/>
        <v>6420</v>
      </c>
    </row>
    <row r="16" spans="1:16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9" t="e">
        <f t="shared" si="2"/>
        <v>#VALUE!</v>
      </c>
    </row>
    <row r="17" spans="1:13" ht="11.1" customHeight="1">
      <c r="A17" s="190" t="s">
        <v>28</v>
      </c>
      <c r="B17" s="6" t="s">
        <v>11</v>
      </c>
      <c r="C17" s="89">
        <v>704</v>
      </c>
      <c r="D17" s="89">
        <v>703</v>
      </c>
      <c r="E17" s="89">
        <v>702</v>
      </c>
      <c r="F17" s="89">
        <v>701</v>
      </c>
      <c r="G17" s="97">
        <v>704</v>
      </c>
      <c r="H17" s="97">
        <v>703</v>
      </c>
      <c r="I17" s="89">
        <v>702</v>
      </c>
      <c r="J17" s="89">
        <v>701</v>
      </c>
      <c r="K17" s="9">
        <f t="shared" si="2"/>
        <v>5620</v>
      </c>
    </row>
    <row r="18" spans="1:13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9" t="e">
        <f t="shared" ref="K18:K19" si="3">J18+I18+H18+G18+F18+E18+D18+C18</f>
        <v>#VALUE!</v>
      </c>
    </row>
    <row r="19" spans="1:13" ht="11.1" customHeight="1">
      <c r="A19" s="190" t="s">
        <v>29</v>
      </c>
      <c r="B19" s="6" t="s">
        <v>11</v>
      </c>
      <c r="C19" s="89">
        <v>604</v>
      </c>
      <c r="D19" s="89">
        <v>603</v>
      </c>
      <c r="E19" s="89">
        <v>602</v>
      </c>
      <c r="F19" s="89">
        <v>601</v>
      </c>
      <c r="G19" s="97">
        <v>604</v>
      </c>
      <c r="H19" s="97">
        <v>603</v>
      </c>
      <c r="I19" s="89">
        <v>602</v>
      </c>
      <c r="J19" s="89">
        <v>601</v>
      </c>
      <c r="K19" s="9">
        <f t="shared" si="3"/>
        <v>4820</v>
      </c>
    </row>
    <row r="20" spans="1:13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9" t="e">
        <f t="shared" ref="K20:K25" si="4">J20+I20+H20+G20+F20+E20+D20+C20</f>
        <v>#VALUE!</v>
      </c>
    </row>
    <row r="21" spans="1:13" ht="11.1" customHeight="1">
      <c r="A21" s="190" t="s">
        <v>30</v>
      </c>
      <c r="B21" s="6" t="s">
        <v>11</v>
      </c>
      <c r="C21" s="89">
        <v>504</v>
      </c>
      <c r="D21" s="89">
        <v>503</v>
      </c>
      <c r="E21" s="89">
        <v>502</v>
      </c>
      <c r="F21" s="89">
        <v>501</v>
      </c>
      <c r="G21" s="97">
        <v>504</v>
      </c>
      <c r="H21" s="97">
        <v>503</v>
      </c>
      <c r="I21" s="89">
        <v>502</v>
      </c>
      <c r="J21" s="89">
        <v>501</v>
      </c>
      <c r="K21" s="9">
        <f t="shared" si="4"/>
        <v>4020</v>
      </c>
    </row>
    <row r="22" spans="1:13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9" t="e">
        <f t="shared" si="4"/>
        <v>#VALUE!</v>
      </c>
    </row>
    <row r="23" spans="1:13" ht="11.1" customHeight="1">
      <c r="A23" s="190" t="s">
        <v>31</v>
      </c>
      <c r="B23" s="6" t="s">
        <v>11</v>
      </c>
      <c r="C23" s="89">
        <v>404</v>
      </c>
      <c r="D23" s="89">
        <v>403</v>
      </c>
      <c r="E23" s="89">
        <v>402</v>
      </c>
      <c r="F23" s="89">
        <v>401</v>
      </c>
      <c r="G23" s="97">
        <v>404</v>
      </c>
      <c r="H23" s="97">
        <v>403</v>
      </c>
      <c r="I23" s="89">
        <v>402</v>
      </c>
      <c r="J23" s="89">
        <v>401</v>
      </c>
      <c r="K23" s="9">
        <f t="shared" si="4"/>
        <v>3220</v>
      </c>
    </row>
    <row r="24" spans="1:13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9" t="e">
        <f t="shared" si="4"/>
        <v>#VALUE!</v>
      </c>
    </row>
    <row r="25" spans="1:13" ht="11.1" customHeight="1">
      <c r="A25" s="190" t="s">
        <v>32</v>
      </c>
      <c r="B25" s="6" t="s">
        <v>11</v>
      </c>
      <c r="C25" s="89">
        <v>304</v>
      </c>
      <c r="D25" s="89">
        <v>303</v>
      </c>
      <c r="E25" s="89">
        <v>302</v>
      </c>
      <c r="F25" s="89">
        <v>301</v>
      </c>
      <c r="G25" s="124">
        <v>304</v>
      </c>
      <c r="H25" s="97">
        <v>303</v>
      </c>
      <c r="I25" s="89">
        <v>302</v>
      </c>
      <c r="J25" s="89">
        <v>301</v>
      </c>
      <c r="K25" s="9">
        <f t="shared" si="4"/>
        <v>2420</v>
      </c>
    </row>
    <row r="26" spans="1:13" ht="11.1" customHeight="1">
      <c r="A26" s="190"/>
      <c r="B26" s="6" t="s">
        <v>16</v>
      </c>
      <c r="C26" s="181" t="s">
        <v>137</v>
      </c>
      <c r="D26" s="181" t="s">
        <v>137</v>
      </c>
      <c r="E26" s="181" t="s">
        <v>137</v>
      </c>
      <c r="F26" s="181" t="s">
        <v>137</v>
      </c>
      <c r="G26" s="124">
        <v>88.24</v>
      </c>
      <c r="H26" s="181" t="s">
        <v>137</v>
      </c>
      <c r="I26" s="181" t="s">
        <v>137</v>
      </c>
      <c r="J26" s="181" t="s">
        <v>137</v>
      </c>
      <c r="K26" s="9" t="e">
        <f t="shared" ref="K26:K31" si="5">J26+I26+H26+G26+F26+E26+D26+C26</f>
        <v>#VALUE!</v>
      </c>
    </row>
    <row r="27" spans="1:13" ht="11.1" customHeight="1">
      <c r="A27" s="190"/>
      <c r="B27" s="6" t="s">
        <v>17</v>
      </c>
      <c r="C27" s="182"/>
      <c r="D27" s="182"/>
      <c r="E27" s="182"/>
      <c r="F27" s="182"/>
      <c r="G27" s="124" t="s">
        <v>43</v>
      </c>
      <c r="H27" s="182"/>
      <c r="I27" s="182"/>
      <c r="J27" s="182"/>
      <c r="K27" s="9">
        <f t="shared" si="5"/>
        <v>68.150000000000006</v>
      </c>
    </row>
    <row r="28" spans="1:13" ht="11.1" customHeight="1">
      <c r="A28" s="190"/>
      <c r="B28" s="6" t="s">
        <v>18</v>
      </c>
      <c r="C28" s="182"/>
      <c r="D28" s="182"/>
      <c r="E28" s="182"/>
      <c r="F28" s="182"/>
      <c r="G28" s="124">
        <v>29728.400000000001</v>
      </c>
      <c r="H28" s="182"/>
      <c r="I28" s="182"/>
      <c r="J28" s="182"/>
      <c r="K28" s="9">
        <f t="shared" si="5"/>
        <v>29728.400000000001</v>
      </c>
    </row>
    <row r="29" spans="1:13" s="46" customFormat="1" ht="11.1" customHeight="1">
      <c r="A29" s="190"/>
      <c r="B29" s="6" t="s">
        <v>19</v>
      </c>
      <c r="C29" s="182"/>
      <c r="D29" s="182"/>
      <c r="E29" s="182"/>
      <c r="F29" s="182"/>
      <c r="G29" s="124">
        <v>22960</v>
      </c>
      <c r="H29" s="182"/>
      <c r="I29" s="182"/>
      <c r="J29" s="182"/>
      <c r="K29" s="10">
        <f t="shared" si="5"/>
        <v>22960</v>
      </c>
      <c r="L29" s="10"/>
      <c r="M29" s="10"/>
    </row>
    <row r="30" spans="1:13" ht="11.1" customHeight="1">
      <c r="A30" s="190"/>
      <c r="B30" s="6" t="s">
        <v>20</v>
      </c>
      <c r="C30" s="183"/>
      <c r="D30" s="183"/>
      <c r="E30" s="183"/>
      <c r="F30" s="183"/>
      <c r="G30" s="124">
        <v>2025990</v>
      </c>
      <c r="H30" s="183"/>
      <c r="I30" s="183"/>
      <c r="J30" s="183"/>
      <c r="K30" s="9">
        <f t="shared" si="5"/>
        <v>2025990</v>
      </c>
    </row>
    <row r="31" spans="1:13" ht="11.1" customHeight="1">
      <c r="A31" s="190" t="s">
        <v>33</v>
      </c>
      <c r="B31" s="6" t="s">
        <v>11</v>
      </c>
      <c r="C31" s="89">
        <v>204</v>
      </c>
      <c r="D31" s="89">
        <v>203</v>
      </c>
      <c r="E31" s="89">
        <v>202</v>
      </c>
      <c r="F31" s="99">
        <v>201</v>
      </c>
      <c r="G31" s="124">
        <v>204</v>
      </c>
      <c r="H31" s="97">
        <v>203</v>
      </c>
      <c r="I31" s="89">
        <v>202</v>
      </c>
      <c r="J31" s="89">
        <v>201</v>
      </c>
      <c r="K31" s="9">
        <f t="shared" si="5"/>
        <v>1620</v>
      </c>
    </row>
    <row r="32" spans="1:13" ht="11.1" customHeight="1">
      <c r="A32" s="190"/>
      <c r="B32" s="6" t="s">
        <v>16</v>
      </c>
      <c r="C32" s="181" t="s">
        <v>137</v>
      </c>
      <c r="D32" s="181" t="s">
        <v>137</v>
      </c>
      <c r="E32" s="181" t="s">
        <v>137</v>
      </c>
      <c r="F32" s="131">
        <v>88.24</v>
      </c>
      <c r="G32" s="124">
        <v>88.24</v>
      </c>
      <c r="H32" s="181" t="s">
        <v>137</v>
      </c>
      <c r="I32" s="181" t="s">
        <v>137</v>
      </c>
      <c r="J32" s="181" t="s">
        <v>137</v>
      </c>
      <c r="K32" s="9" t="e">
        <f>J32+I32+H32+G32+F32+E32+D32+C32</f>
        <v>#VALUE!</v>
      </c>
    </row>
    <row r="33" spans="1:13" ht="11.1" customHeight="1">
      <c r="A33" s="190"/>
      <c r="B33" s="6" t="s">
        <v>17</v>
      </c>
      <c r="C33" s="182"/>
      <c r="D33" s="182"/>
      <c r="E33" s="182"/>
      <c r="F33" s="132">
        <v>68.150000000000006</v>
      </c>
      <c r="G33" s="124" t="s">
        <v>43</v>
      </c>
      <c r="H33" s="182"/>
      <c r="I33" s="182"/>
      <c r="J33" s="182"/>
      <c r="K33" s="9">
        <f>J33+I33+H33+G33+F33+E33+D33+C33</f>
        <v>136.30000000000001</v>
      </c>
    </row>
    <row r="34" spans="1:13" ht="11.1" customHeight="1">
      <c r="A34" s="190"/>
      <c r="B34" s="6" t="s">
        <v>18</v>
      </c>
      <c r="C34" s="182"/>
      <c r="D34" s="182"/>
      <c r="E34" s="182"/>
      <c r="F34" s="132">
        <v>29715.45</v>
      </c>
      <c r="G34" s="124">
        <v>29715.45</v>
      </c>
      <c r="H34" s="182"/>
      <c r="I34" s="182"/>
      <c r="J34" s="182"/>
      <c r="K34" s="9"/>
    </row>
    <row r="35" spans="1:13" s="46" customFormat="1" ht="11.1" customHeight="1">
      <c r="A35" s="190"/>
      <c r="B35" s="6" t="s">
        <v>19</v>
      </c>
      <c r="C35" s="182"/>
      <c r="D35" s="182"/>
      <c r="E35" s="182"/>
      <c r="F35" s="107">
        <v>22950</v>
      </c>
      <c r="G35" s="124">
        <v>22950</v>
      </c>
      <c r="H35" s="182"/>
      <c r="I35" s="182"/>
      <c r="J35" s="182"/>
      <c r="K35" s="10">
        <f>J35+I35+H35+G35+F35+E35+D35+C35</f>
        <v>45900</v>
      </c>
      <c r="L35" s="10"/>
      <c r="M35" s="10"/>
    </row>
    <row r="36" spans="1:13" ht="11.1" customHeight="1">
      <c r="A36" s="190"/>
      <c r="B36" s="6" t="s">
        <v>20</v>
      </c>
      <c r="C36" s="183"/>
      <c r="D36" s="183"/>
      <c r="E36" s="183"/>
      <c r="F36" s="116">
        <v>2025108</v>
      </c>
      <c r="G36" s="124">
        <v>2025108</v>
      </c>
      <c r="H36" s="183"/>
      <c r="I36" s="183"/>
      <c r="J36" s="183"/>
      <c r="K36" s="9">
        <f>J36+I36+H36+G36+F36+E36+D36+C36</f>
        <v>4050216</v>
      </c>
    </row>
    <row r="37" spans="1:13" ht="11.1" customHeight="1">
      <c r="A37" s="190" t="s">
        <v>35</v>
      </c>
      <c r="B37" s="6" t="s">
        <v>11</v>
      </c>
      <c r="C37" s="89">
        <v>104</v>
      </c>
      <c r="D37" s="99">
        <v>103</v>
      </c>
      <c r="E37" s="99">
        <v>102</v>
      </c>
      <c r="F37" s="99">
        <v>101</v>
      </c>
      <c r="G37" s="124">
        <v>104</v>
      </c>
      <c r="H37" s="124">
        <v>103</v>
      </c>
      <c r="I37" s="89">
        <v>102</v>
      </c>
      <c r="J37" s="89">
        <v>101</v>
      </c>
      <c r="K37" s="9">
        <f>J37+I37+H37+G37+F37+E37+D37+C37</f>
        <v>820</v>
      </c>
    </row>
    <row r="38" spans="1:13" ht="11.1" customHeight="1">
      <c r="A38" s="190"/>
      <c r="B38" s="6" t="s">
        <v>16</v>
      </c>
      <c r="C38" s="181" t="s">
        <v>137</v>
      </c>
      <c r="D38" s="101">
        <v>85.95</v>
      </c>
      <c r="E38" s="101">
        <v>85.95</v>
      </c>
      <c r="F38" s="131">
        <v>88.24</v>
      </c>
      <c r="G38" s="124">
        <v>88.24</v>
      </c>
      <c r="H38" s="124">
        <v>85.95</v>
      </c>
      <c r="I38" s="181" t="s">
        <v>137</v>
      </c>
      <c r="J38" s="181" t="s">
        <v>137</v>
      </c>
      <c r="K38" s="9" t="e">
        <f>J38+I38+H38+G38+F38+E38+D38+C38</f>
        <v>#VALUE!</v>
      </c>
    </row>
    <row r="39" spans="1:13" ht="11.1" customHeight="1">
      <c r="A39" s="190"/>
      <c r="B39" s="6" t="s">
        <v>17</v>
      </c>
      <c r="C39" s="182"/>
      <c r="D39" s="103">
        <v>66.38</v>
      </c>
      <c r="E39" s="103">
        <v>66.38</v>
      </c>
      <c r="F39" s="132">
        <v>68.150000000000006</v>
      </c>
      <c r="G39" s="124" t="s">
        <v>43</v>
      </c>
      <c r="H39" s="124">
        <v>66.38</v>
      </c>
      <c r="I39" s="182"/>
      <c r="J39" s="182"/>
      <c r="K39" s="9">
        <f>J39+I39+H39+G39+F39+E39+D39+C39</f>
        <v>335.44</v>
      </c>
    </row>
    <row r="40" spans="1:13" ht="11.1" customHeight="1">
      <c r="A40" s="190"/>
      <c r="B40" s="6" t="s">
        <v>18</v>
      </c>
      <c r="C40" s="182"/>
      <c r="D40" s="132">
        <v>29634.5</v>
      </c>
      <c r="E40" s="132">
        <v>29634.5</v>
      </c>
      <c r="F40" s="132">
        <v>29633.88</v>
      </c>
      <c r="G40" s="124">
        <v>29633.88</v>
      </c>
      <c r="H40" s="124">
        <v>29634.5</v>
      </c>
      <c r="I40" s="182"/>
      <c r="J40" s="182"/>
      <c r="K40" s="9"/>
    </row>
    <row r="41" spans="1:13" s="46" customFormat="1" ht="11.1" customHeight="1">
      <c r="A41" s="190"/>
      <c r="B41" s="6" t="s">
        <v>19</v>
      </c>
      <c r="C41" s="182"/>
      <c r="D41" s="107">
        <v>22887</v>
      </c>
      <c r="E41" s="107">
        <v>22887</v>
      </c>
      <c r="F41" s="107">
        <v>22887</v>
      </c>
      <c r="G41" s="124">
        <v>22887</v>
      </c>
      <c r="H41" s="124">
        <v>22887</v>
      </c>
      <c r="I41" s="182"/>
      <c r="J41" s="182"/>
      <c r="K41" s="10">
        <f>J41+I41+H41+G41+F41+E41+D41+C41</f>
        <v>114435</v>
      </c>
      <c r="L41" s="10"/>
      <c r="M41" s="10"/>
    </row>
    <row r="42" spans="1:13" ht="11.1" customHeight="1">
      <c r="A42" s="190"/>
      <c r="B42" s="6" t="s">
        <v>20</v>
      </c>
      <c r="C42" s="183"/>
      <c r="D42" s="116">
        <v>1967138</v>
      </c>
      <c r="E42" s="116">
        <v>1967138</v>
      </c>
      <c r="F42" s="116">
        <v>2019549</v>
      </c>
      <c r="G42" s="124">
        <v>2019549</v>
      </c>
      <c r="H42" s="124">
        <v>1967138</v>
      </c>
      <c r="I42" s="183"/>
      <c r="J42" s="183"/>
      <c r="K42" s="9">
        <f>J42+I42+H42+G42+F42+E42+D42+C42</f>
        <v>9940512</v>
      </c>
    </row>
    <row r="43" spans="1:13" s="2" customFormat="1" ht="17.100000000000001" customHeight="1"/>
    <row r="44" spans="1:13" s="2" customFormat="1" ht="17.100000000000001" customHeight="1">
      <c r="C44" s="120"/>
      <c r="D44" s="137" t="s">
        <v>114</v>
      </c>
      <c r="E44" s="119"/>
      <c r="F44" s="137" t="s">
        <v>135</v>
      </c>
      <c r="G44" s="176"/>
      <c r="H44" s="136"/>
    </row>
    <row r="45" spans="1:13" s="2" customFormat="1">
      <c r="K45" s="41" t="s">
        <v>16</v>
      </c>
      <c r="L45" s="9" t="e">
        <f>K38+K32+K26+K24+K22+K20+K18+K16+K14+K12+K10+K8+K6</f>
        <v>#VALUE!</v>
      </c>
    </row>
    <row r="46" spans="1:13" s="2" customFormat="1" ht="54.75" customHeight="1">
      <c r="K46" s="41" t="s">
        <v>17</v>
      </c>
      <c r="L46" s="9" t="e">
        <f>K39+K33+K27+#REF!+#REF!+#REF!+#REF!+#REF!+#REF!+#REF!+#REF!+#REF!+#REF!</f>
        <v>#REF!</v>
      </c>
    </row>
    <row r="47" spans="1:13" s="2" customFormat="1">
      <c r="K47" s="41" t="s">
        <v>37</v>
      </c>
      <c r="L47" s="9" t="e">
        <f>K42+K36+K30+#REF!+#REF!+#REF!+#REF!+#REF!+#REF!+#REF!+#REF!+#REF!+#REF!</f>
        <v>#REF!</v>
      </c>
    </row>
    <row r="48" spans="1:13" s="2" customFormat="1">
      <c r="K48" s="41" t="s">
        <v>38</v>
      </c>
      <c r="L48" s="49" t="e">
        <f>L47/L45</f>
        <v>#REF!</v>
      </c>
    </row>
    <row r="49" spans="11:12" s="2" customFormat="1">
      <c r="K49" s="41" t="s">
        <v>39</v>
      </c>
      <c r="L49" s="9" t="e">
        <f>#REF!+#REF!+#REF!+#REF!+#REF!+#REF!+#REF!+#REF!+#REF!+#REF!+#REF!+#REF!+#REF!</f>
        <v>#REF!</v>
      </c>
    </row>
    <row r="50" spans="11:12" s="2" customFormat="1"/>
    <row r="51" spans="11:12" s="2" customFormat="1"/>
    <row r="52" spans="11:12" s="2" customFormat="1"/>
    <row r="53" spans="11:12" s="2" customFormat="1"/>
    <row r="54" spans="11:12" s="2" customFormat="1"/>
    <row r="55" spans="11:12" s="2" customFormat="1"/>
    <row r="56" spans="11:12" s="2" customFormat="1"/>
    <row r="57" spans="11:12" s="2" customFormat="1"/>
    <row r="58" spans="11:12" s="2" customFormat="1"/>
    <row r="59" spans="11:12" s="2" customFormat="1"/>
    <row r="60" spans="11:12" s="2" customFormat="1"/>
    <row r="61" spans="11:12" s="2" customFormat="1"/>
    <row r="62" spans="11:12" s="2" customFormat="1"/>
    <row r="63" spans="11:12" s="2" customFormat="1"/>
    <row r="64" spans="11:12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</sheetData>
  <mergeCells count="32">
    <mergeCell ref="A37:A42"/>
    <mergeCell ref="A19:A20"/>
    <mergeCell ref="A21:A22"/>
    <mergeCell ref="A23:A24"/>
    <mergeCell ref="A25:A30"/>
    <mergeCell ref="A31:A36"/>
    <mergeCell ref="A9:A10"/>
    <mergeCell ref="A11:A12"/>
    <mergeCell ref="A13:A14"/>
    <mergeCell ref="A15:A16"/>
    <mergeCell ref="A17:A18"/>
    <mergeCell ref="A1:J1"/>
    <mergeCell ref="C2:F2"/>
    <mergeCell ref="G2:J2"/>
    <mergeCell ref="A3:A6"/>
    <mergeCell ref="A7:A8"/>
    <mergeCell ref="I38:I42"/>
    <mergeCell ref="J38:J42"/>
    <mergeCell ref="C38:C42"/>
    <mergeCell ref="C32:C36"/>
    <mergeCell ref="D32:D36"/>
    <mergeCell ref="E32:E36"/>
    <mergeCell ref="H32:H36"/>
    <mergeCell ref="I32:I36"/>
    <mergeCell ref="J32:J36"/>
    <mergeCell ref="H26:H30"/>
    <mergeCell ref="I26:I30"/>
    <mergeCell ref="J26:J30"/>
    <mergeCell ref="C26:C30"/>
    <mergeCell ref="D26:D30"/>
    <mergeCell ref="E26:E30"/>
    <mergeCell ref="F26:F30"/>
  </mergeCells>
  <phoneticPr fontId="22" type="noConversion"/>
  <pageMargins left="0.39305555555555599" right="0" top="0" bottom="0" header="0.31388888888888899" footer="0.31388888888888899"/>
  <pageSetup paperSize="9" fitToHeight="2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M71"/>
  <sheetViews>
    <sheetView tabSelected="1" workbookViewId="0">
      <selection activeCell="N31" sqref="N31"/>
    </sheetView>
  </sheetViews>
  <sheetFormatPr defaultColWidth="14" defaultRowHeight="11.25"/>
  <cols>
    <col min="1" max="10" width="9.625" style="3" customWidth="1"/>
    <col min="11" max="11" width="14" style="2" hidden="1" customWidth="1"/>
    <col min="12" max="12" width="15" style="2" customWidth="1"/>
    <col min="13" max="14" width="14" style="2"/>
    <col min="15" max="18" width="14" style="3" customWidth="1"/>
    <col min="19" max="26" width="14" style="2"/>
    <col min="27" max="256" width="14" style="3"/>
    <col min="257" max="257" width="8.25" style="3" customWidth="1"/>
    <col min="258" max="258" width="14" style="3"/>
    <col min="259" max="259" width="14.625" style="3" customWidth="1"/>
    <col min="260" max="267" width="14" style="3" customWidth="1"/>
    <col min="268" max="268" width="15" style="3" customWidth="1"/>
    <col min="269" max="270" width="14" style="3"/>
    <col min="271" max="274" width="14" style="3" customWidth="1"/>
    <col min="275" max="512" width="14" style="3"/>
    <col min="513" max="513" width="8.25" style="3" customWidth="1"/>
    <col min="514" max="514" width="14" style="3"/>
    <col min="515" max="515" width="14.625" style="3" customWidth="1"/>
    <col min="516" max="523" width="14" style="3" customWidth="1"/>
    <col min="524" max="524" width="15" style="3" customWidth="1"/>
    <col min="525" max="526" width="14" style="3"/>
    <col min="527" max="530" width="14" style="3" customWidth="1"/>
    <col min="531" max="768" width="14" style="3"/>
    <col min="769" max="769" width="8.25" style="3" customWidth="1"/>
    <col min="770" max="770" width="14" style="3"/>
    <col min="771" max="771" width="14.625" style="3" customWidth="1"/>
    <col min="772" max="779" width="14" style="3" customWidth="1"/>
    <col min="780" max="780" width="15" style="3" customWidth="1"/>
    <col min="781" max="782" width="14" style="3"/>
    <col min="783" max="786" width="14" style="3" customWidth="1"/>
    <col min="787" max="1024" width="14" style="3"/>
    <col min="1025" max="1025" width="8.25" style="3" customWidth="1"/>
    <col min="1026" max="1026" width="14" style="3"/>
    <col min="1027" max="1027" width="14.625" style="3" customWidth="1"/>
    <col min="1028" max="1035" width="14" style="3" customWidth="1"/>
    <col min="1036" max="1036" width="15" style="3" customWidth="1"/>
    <col min="1037" max="1038" width="14" style="3"/>
    <col min="1039" max="1042" width="14" style="3" customWidth="1"/>
    <col min="1043" max="1280" width="14" style="3"/>
    <col min="1281" max="1281" width="8.25" style="3" customWidth="1"/>
    <col min="1282" max="1282" width="14" style="3"/>
    <col min="1283" max="1283" width="14.625" style="3" customWidth="1"/>
    <col min="1284" max="1291" width="14" style="3" customWidth="1"/>
    <col min="1292" max="1292" width="15" style="3" customWidth="1"/>
    <col min="1293" max="1294" width="14" style="3"/>
    <col min="1295" max="1298" width="14" style="3" customWidth="1"/>
    <col min="1299" max="1536" width="14" style="3"/>
    <col min="1537" max="1537" width="8.25" style="3" customWidth="1"/>
    <col min="1538" max="1538" width="14" style="3"/>
    <col min="1539" max="1539" width="14.625" style="3" customWidth="1"/>
    <col min="1540" max="1547" width="14" style="3" customWidth="1"/>
    <col min="1548" max="1548" width="15" style="3" customWidth="1"/>
    <col min="1549" max="1550" width="14" style="3"/>
    <col min="1551" max="1554" width="14" style="3" customWidth="1"/>
    <col min="1555" max="1792" width="14" style="3"/>
    <col min="1793" max="1793" width="8.25" style="3" customWidth="1"/>
    <col min="1794" max="1794" width="14" style="3"/>
    <col min="1795" max="1795" width="14.625" style="3" customWidth="1"/>
    <col min="1796" max="1803" width="14" style="3" customWidth="1"/>
    <col min="1804" max="1804" width="15" style="3" customWidth="1"/>
    <col min="1805" max="1806" width="14" style="3"/>
    <col min="1807" max="1810" width="14" style="3" customWidth="1"/>
    <col min="1811" max="2048" width="14" style="3"/>
    <col min="2049" max="2049" width="8.25" style="3" customWidth="1"/>
    <col min="2050" max="2050" width="14" style="3"/>
    <col min="2051" max="2051" width="14.625" style="3" customWidth="1"/>
    <col min="2052" max="2059" width="14" style="3" customWidth="1"/>
    <col min="2060" max="2060" width="15" style="3" customWidth="1"/>
    <col min="2061" max="2062" width="14" style="3"/>
    <col min="2063" max="2066" width="14" style="3" customWidth="1"/>
    <col min="2067" max="2304" width="14" style="3"/>
    <col min="2305" max="2305" width="8.25" style="3" customWidth="1"/>
    <col min="2306" max="2306" width="14" style="3"/>
    <col min="2307" max="2307" width="14.625" style="3" customWidth="1"/>
    <col min="2308" max="2315" width="14" style="3" customWidth="1"/>
    <col min="2316" max="2316" width="15" style="3" customWidth="1"/>
    <col min="2317" max="2318" width="14" style="3"/>
    <col min="2319" max="2322" width="14" style="3" customWidth="1"/>
    <col min="2323" max="2560" width="14" style="3"/>
    <col min="2561" max="2561" width="8.25" style="3" customWidth="1"/>
    <col min="2562" max="2562" width="14" style="3"/>
    <col min="2563" max="2563" width="14.625" style="3" customWidth="1"/>
    <col min="2564" max="2571" width="14" style="3" customWidth="1"/>
    <col min="2572" max="2572" width="15" style="3" customWidth="1"/>
    <col min="2573" max="2574" width="14" style="3"/>
    <col min="2575" max="2578" width="14" style="3" customWidth="1"/>
    <col min="2579" max="2816" width="14" style="3"/>
    <col min="2817" max="2817" width="8.25" style="3" customWidth="1"/>
    <col min="2818" max="2818" width="14" style="3"/>
    <col min="2819" max="2819" width="14.625" style="3" customWidth="1"/>
    <col min="2820" max="2827" width="14" style="3" customWidth="1"/>
    <col min="2828" max="2828" width="15" style="3" customWidth="1"/>
    <col min="2829" max="2830" width="14" style="3"/>
    <col min="2831" max="2834" width="14" style="3" customWidth="1"/>
    <col min="2835" max="3072" width="14" style="3"/>
    <col min="3073" max="3073" width="8.25" style="3" customWidth="1"/>
    <col min="3074" max="3074" width="14" style="3"/>
    <col min="3075" max="3075" width="14.625" style="3" customWidth="1"/>
    <col min="3076" max="3083" width="14" style="3" customWidth="1"/>
    <col min="3084" max="3084" width="15" style="3" customWidth="1"/>
    <col min="3085" max="3086" width="14" style="3"/>
    <col min="3087" max="3090" width="14" style="3" customWidth="1"/>
    <col min="3091" max="3328" width="14" style="3"/>
    <col min="3329" max="3329" width="8.25" style="3" customWidth="1"/>
    <col min="3330" max="3330" width="14" style="3"/>
    <col min="3331" max="3331" width="14.625" style="3" customWidth="1"/>
    <col min="3332" max="3339" width="14" style="3" customWidth="1"/>
    <col min="3340" max="3340" width="15" style="3" customWidth="1"/>
    <col min="3341" max="3342" width="14" style="3"/>
    <col min="3343" max="3346" width="14" style="3" customWidth="1"/>
    <col min="3347" max="3584" width="14" style="3"/>
    <col min="3585" max="3585" width="8.25" style="3" customWidth="1"/>
    <col min="3586" max="3586" width="14" style="3"/>
    <col min="3587" max="3587" width="14.625" style="3" customWidth="1"/>
    <col min="3588" max="3595" width="14" style="3" customWidth="1"/>
    <col min="3596" max="3596" width="15" style="3" customWidth="1"/>
    <col min="3597" max="3598" width="14" style="3"/>
    <col min="3599" max="3602" width="14" style="3" customWidth="1"/>
    <col min="3603" max="3840" width="14" style="3"/>
    <col min="3841" max="3841" width="8.25" style="3" customWidth="1"/>
    <col min="3842" max="3842" width="14" style="3"/>
    <col min="3843" max="3843" width="14.625" style="3" customWidth="1"/>
    <col min="3844" max="3851" width="14" style="3" customWidth="1"/>
    <col min="3852" max="3852" width="15" style="3" customWidth="1"/>
    <col min="3853" max="3854" width="14" style="3"/>
    <col min="3855" max="3858" width="14" style="3" customWidth="1"/>
    <col min="3859" max="4096" width="14" style="3"/>
    <col min="4097" max="4097" width="8.25" style="3" customWidth="1"/>
    <col min="4098" max="4098" width="14" style="3"/>
    <col min="4099" max="4099" width="14.625" style="3" customWidth="1"/>
    <col min="4100" max="4107" width="14" style="3" customWidth="1"/>
    <col min="4108" max="4108" width="15" style="3" customWidth="1"/>
    <col min="4109" max="4110" width="14" style="3"/>
    <col min="4111" max="4114" width="14" style="3" customWidth="1"/>
    <col min="4115" max="4352" width="14" style="3"/>
    <col min="4353" max="4353" width="8.25" style="3" customWidth="1"/>
    <col min="4354" max="4354" width="14" style="3"/>
    <col min="4355" max="4355" width="14.625" style="3" customWidth="1"/>
    <col min="4356" max="4363" width="14" style="3" customWidth="1"/>
    <col min="4364" max="4364" width="15" style="3" customWidth="1"/>
    <col min="4365" max="4366" width="14" style="3"/>
    <col min="4367" max="4370" width="14" style="3" customWidth="1"/>
    <col min="4371" max="4608" width="14" style="3"/>
    <col min="4609" max="4609" width="8.25" style="3" customWidth="1"/>
    <col min="4610" max="4610" width="14" style="3"/>
    <col min="4611" max="4611" width="14.625" style="3" customWidth="1"/>
    <col min="4612" max="4619" width="14" style="3" customWidth="1"/>
    <col min="4620" max="4620" width="15" style="3" customWidth="1"/>
    <col min="4621" max="4622" width="14" style="3"/>
    <col min="4623" max="4626" width="14" style="3" customWidth="1"/>
    <col min="4627" max="4864" width="14" style="3"/>
    <col min="4865" max="4865" width="8.25" style="3" customWidth="1"/>
    <col min="4866" max="4866" width="14" style="3"/>
    <col min="4867" max="4867" width="14.625" style="3" customWidth="1"/>
    <col min="4868" max="4875" width="14" style="3" customWidth="1"/>
    <col min="4876" max="4876" width="15" style="3" customWidth="1"/>
    <col min="4877" max="4878" width="14" style="3"/>
    <col min="4879" max="4882" width="14" style="3" customWidth="1"/>
    <col min="4883" max="5120" width="14" style="3"/>
    <col min="5121" max="5121" width="8.25" style="3" customWidth="1"/>
    <col min="5122" max="5122" width="14" style="3"/>
    <col min="5123" max="5123" width="14.625" style="3" customWidth="1"/>
    <col min="5124" max="5131" width="14" style="3" customWidth="1"/>
    <col min="5132" max="5132" width="15" style="3" customWidth="1"/>
    <col min="5133" max="5134" width="14" style="3"/>
    <col min="5135" max="5138" width="14" style="3" customWidth="1"/>
    <col min="5139" max="5376" width="14" style="3"/>
    <col min="5377" max="5377" width="8.25" style="3" customWidth="1"/>
    <col min="5378" max="5378" width="14" style="3"/>
    <col min="5379" max="5379" width="14.625" style="3" customWidth="1"/>
    <col min="5380" max="5387" width="14" style="3" customWidth="1"/>
    <col min="5388" max="5388" width="15" style="3" customWidth="1"/>
    <col min="5389" max="5390" width="14" style="3"/>
    <col min="5391" max="5394" width="14" style="3" customWidth="1"/>
    <col min="5395" max="5632" width="14" style="3"/>
    <col min="5633" max="5633" width="8.25" style="3" customWidth="1"/>
    <col min="5634" max="5634" width="14" style="3"/>
    <col min="5635" max="5635" width="14.625" style="3" customWidth="1"/>
    <col min="5636" max="5643" width="14" style="3" customWidth="1"/>
    <col min="5644" max="5644" width="15" style="3" customWidth="1"/>
    <col min="5645" max="5646" width="14" style="3"/>
    <col min="5647" max="5650" width="14" style="3" customWidth="1"/>
    <col min="5651" max="5888" width="14" style="3"/>
    <col min="5889" max="5889" width="8.25" style="3" customWidth="1"/>
    <col min="5890" max="5890" width="14" style="3"/>
    <col min="5891" max="5891" width="14.625" style="3" customWidth="1"/>
    <col min="5892" max="5899" width="14" style="3" customWidth="1"/>
    <col min="5900" max="5900" width="15" style="3" customWidth="1"/>
    <col min="5901" max="5902" width="14" style="3"/>
    <col min="5903" max="5906" width="14" style="3" customWidth="1"/>
    <col min="5907" max="6144" width="14" style="3"/>
    <col min="6145" max="6145" width="8.25" style="3" customWidth="1"/>
    <col min="6146" max="6146" width="14" style="3"/>
    <col min="6147" max="6147" width="14.625" style="3" customWidth="1"/>
    <col min="6148" max="6155" width="14" style="3" customWidth="1"/>
    <col min="6156" max="6156" width="15" style="3" customWidth="1"/>
    <col min="6157" max="6158" width="14" style="3"/>
    <col min="6159" max="6162" width="14" style="3" customWidth="1"/>
    <col min="6163" max="6400" width="14" style="3"/>
    <col min="6401" max="6401" width="8.25" style="3" customWidth="1"/>
    <col min="6402" max="6402" width="14" style="3"/>
    <col min="6403" max="6403" width="14.625" style="3" customWidth="1"/>
    <col min="6404" max="6411" width="14" style="3" customWidth="1"/>
    <col min="6412" max="6412" width="15" style="3" customWidth="1"/>
    <col min="6413" max="6414" width="14" style="3"/>
    <col min="6415" max="6418" width="14" style="3" customWidth="1"/>
    <col min="6419" max="6656" width="14" style="3"/>
    <col min="6657" max="6657" width="8.25" style="3" customWidth="1"/>
    <col min="6658" max="6658" width="14" style="3"/>
    <col min="6659" max="6659" width="14.625" style="3" customWidth="1"/>
    <col min="6660" max="6667" width="14" style="3" customWidth="1"/>
    <col min="6668" max="6668" width="15" style="3" customWidth="1"/>
    <col min="6669" max="6670" width="14" style="3"/>
    <col min="6671" max="6674" width="14" style="3" customWidth="1"/>
    <col min="6675" max="6912" width="14" style="3"/>
    <col min="6913" max="6913" width="8.25" style="3" customWidth="1"/>
    <col min="6914" max="6914" width="14" style="3"/>
    <col min="6915" max="6915" width="14.625" style="3" customWidth="1"/>
    <col min="6916" max="6923" width="14" style="3" customWidth="1"/>
    <col min="6924" max="6924" width="15" style="3" customWidth="1"/>
    <col min="6925" max="6926" width="14" style="3"/>
    <col min="6927" max="6930" width="14" style="3" customWidth="1"/>
    <col min="6931" max="7168" width="14" style="3"/>
    <col min="7169" max="7169" width="8.25" style="3" customWidth="1"/>
    <col min="7170" max="7170" width="14" style="3"/>
    <col min="7171" max="7171" width="14.625" style="3" customWidth="1"/>
    <col min="7172" max="7179" width="14" style="3" customWidth="1"/>
    <col min="7180" max="7180" width="15" style="3" customWidth="1"/>
    <col min="7181" max="7182" width="14" style="3"/>
    <col min="7183" max="7186" width="14" style="3" customWidth="1"/>
    <col min="7187" max="7424" width="14" style="3"/>
    <col min="7425" max="7425" width="8.25" style="3" customWidth="1"/>
    <col min="7426" max="7426" width="14" style="3"/>
    <col min="7427" max="7427" width="14.625" style="3" customWidth="1"/>
    <col min="7428" max="7435" width="14" style="3" customWidth="1"/>
    <col min="7436" max="7436" width="15" style="3" customWidth="1"/>
    <col min="7437" max="7438" width="14" style="3"/>
    <col min="7439" max="7442" width="14" style="3" customWidth="1"/>
    <col min="7443" max="7680" width="14" style="3"/>
    <col min="7681" max="7681" width="8.25" style="3" customWidth="1"/>
    <col min="7682" max="7682" width="14" style="3"/>
    <col min="7683" max="7683" width="14.625" style="3" customWidth="1"/>
    <col min="7684" max="7691" width="14" style="3" customWidth="1"/>
    <col min="7692" max="7692" width="15" style="3" customWidth="1"/>
    <col min="7693" max="7694" width="14" style="3"/>
    <col min="7695" max="7698" width="14" style="3" customWidth="1"/>
    <col min="7699" max="7936" width="14" style="3"/>
    <col min="7937" max="7937" width="8.25" style="3" customWidth="1"/>
    <col min="7938" max="7938" width="14" style="3"/>
    <col min="7939" max="7939" width="14.625" style="3" customWidth="1"/>
    <col min="7940" max="7947" width="14" style="3" customWidth="1"/>
    <col min="7948" max="7948" width="15" style="3" customWidth="1"/>
    <col min="7949" max="7950" width="14" style="3"/>
    <col min="7951" max="7954" width="14" style="3" customWidth="1"/>
    <col min="7955" max="8192" width="14" style="3"/>
    <col min="8193" max="8193" width="8.25" style="3" customWidth="1"/>
    <col min="8194" max="8194" width="14" style="3"/>
    <col min="8195" max="8195" width="14.625" style="3" customWidth="1"/>
    <col min="8196" max="8203" width="14" style="3" customWidth="1"/>
    <col min="8204" max="8204" width="15" style="3" customWidth="1"/>
    <col min="8205" max="8206" width="14" style="3"/>
    <col min="8207" max="8210" width="14" style="3" customWidth="1"/>
    <col min="8211" max="8448" width="14" style="3"/>
    <col min="8449" max="8449" width="8.25" style="3" customWidth="1"/>
    <col min="8450" max="8450" width="14" style="3"/>
    <col min="8451" max="8451" width="14.625" style="3" customWidth="1"/>
    <col min="8452" max="8459" width="14" style="3" customWidth="1"/>
    <col min="8460" max="8460" width="15" style="3" customWidth="1"/>
    <col min="8461" max="8462" width="14" style="3"/>
    <col min="8463" max="8466" width="14" style="3" customWidth="1"/>
    <col min="8467" max="8704" width="14" style="3"/>
    <col min="8705" max="8705" width="8.25" style="3" customWidth="1"/>
    <col min="8706" max="8706" width="14" style="3"/>
    <col min="8707" max="8707" width="14.625" style="3" customWidth="1"/>
    <col min="8708" max="8715" width="14" style="3" customWidth="1"/>
    <col min="8716" max="8716" width="15" style="3" customWidth="1"/>
    <col min="8717" max="8718" width="14" style="3"/>
    <col min="8719" max="8722" width="14" style="3" customWidth="1"/>
    <col min="8723" max="8960" width="14" style="3"/>
    <col min="8961" max="8961" width="8.25" style="3" customWidth="1"/>
    <col min="8962" max="8962" width="14" style="3"/>
    <col min="8963" max="8963" width="14.625" style="3" customWidth="1"/>
    <col min="8964" max="8971" width="14" style="3" customWidth="1"/>
    <col min="8972" max="8972" width="15" style="3" customWidth="1"/>
    <col min="8973" max="8974" width="14" style="3"/>
    <col min="8975" max="8978" width="14" style="3" customWidth="1"/>
    <col min="8979" max="9216" width="14" style="3"/>
    <col min="9217" max="9217" width="8.25" style="3" customWidth="1"/>
    <col min="9218" max="9218" width="14" style="3"/>
    <col min="9219" max="9219" width="14.625" style="3" customWidth="1"/>
    <col min="9220" max="9227" width="14" style="3" customWidth="1"/>
    <col min="9228" max="9228" width="15" style="3" customWidth="1"/>
    <col min="9229" max="9230" width="14" style="3"/>
    <col min="9231" max="9234" width="14" style="3" customWidth="1"/>
    <col min="9235" max="9472" width="14" style="3"/>
    <col min="9473" max="9473" width="8.25" style="3" customWidth="1"/>
    <col min="9474" max="9474" width="14" style="3"/>
    <col min="9475" max="9475" width="14.625" style="3" customWidth="1"/>
    <col min="9476" max="9483" width="14" style="3" customWidth="1"/>
    <col min="9484" max="9484" width="15" style="3" customWidth="1"/>
    <col min="9485" max="9486" width="14" style="3"/>
    <col min="9487" max="9490" width="14" style="3" customWidth="1"/>
    <col min="9491" max="9728" width="14" style="3"/>
    <col min="9729" max="9729" width="8.25" style="3" customWidth="1"/>
    <col min="9730" max="9730" width="14" style="3"/>
    <col min="9731" max="9731" width="14.625" style="3" customWidth="1"/>
    <col min="9732" max="9739" width="14" style="3" customWidth="1"/>
    <col min="9740" max="9740" width="15" style="3" customWidth="1"/>
    <col min="9741" max="9742" width="14" style="3"/>
    <col min="9743" max="9746" width="14" style="3" customWidth="1"/>
    <col min="9747" max="9984" width="14" style="3"/>
    <col min="9985" max="9985" width="8.25" style="3" customWidth="1"/>
    <col min="9986" max="9986" width="14" style="3"/>
    <col min="9987" max="9987" width="14.625" style="3" customWidth="1"/>
    <col min="9988" max="9995" width="14" style="3" customWidth="1"/>
    <col min="9996" max="9996" width="15" style="3" customWidth="1"/>
    <col min="9997" max="9998" width="14" style="3"/>
    <col min="9999" max="10002" width="14" style="3" customWidth="1"/>
    <col min="10003" max="10240" width="14" style="3"/>
    <col min="10241" max="10241" width="8.25" style="3" customWidth="1"/>
    <col min="10242" max="10242" width="14" style="3"/>
    <col min="10243" max="10243" width="14.625" style="3" customWidth="1"/>
    <col min="10244" max="10251" width="14" style="3" customWidth="1"/>
    <col min="10252" max="10252" width="15" style="3" customWidth="1"/>
    <col min="10253" max="10254" width="14" style="3"/>
    <col min="10255" max="10258" width="14" style="3" customWidth="1"/>
    <col min="10259" max="10496" width="14" style="3"/>
    <col min="10497" max="10497" width="8.25" style="3" customWidth="1"/>
    <col min="10498" max="10498" width="14" style="3"/>
    <col min="10499" max="10499" width="14.625" style="3" customWidth="1"/>
    <col min="10500" max="10507" width="14" style="3" customWidth="1"/>
    <col min="10508" max="10508" width="15" style="3" customWidth="1"/>
    <col min="10509" max="10510" width="14" style="3"/>
    <col min="10511" max="10514" width="14" style="3" customWidth="1"/>
    <col min="10515" max="10752" width="14" style="3"/>
    <col min="10753" max="10753" width="8.25" style="3" customWidth="1"/>
    <col min="10754" max="10754" width="14" style="3"/>
    <col min="10755" max="10755" width="14.625" style="3" customWidth="1"/>
    <col min="10756" max="10763" width="14" style="3" customWidth="1"/>
    <col min="10764" max="10764" width="15" style="3" customWidth="1"/>
    <col min="10765" max="10766" width="14" style="3"/>
    <col min="10767" max="10770" width="14" style="3" customWidth="1"/>
    <col min="10771" max="11008" width="14" style="3"/>
    <col min="11009" max="11009" width="8.25" style="3" customWidth="1"/>
    <col min="11010" max="11010" width="14" style="3"/>
    <col min="11011" max="11011" width="14.625" style="3" customWidth="1"/>
    <col min="11012" max="11019" width="14" style="3" customWidth="1"/>
    <col min="11020" max="11020" width="15" style="3" customWidth="1"/>
    <col min="11021" max="11022" width="14" style="3"/>
    <col min="11023" max="11026" width="14" style="3" customWidth="1"/>
    <col min="11027" max="11264" width="14" style="3"/>
    <col min="11265" max="11265" width="8.25" style="3" customWidth="1"/>
    <col min="11266" max="11266" width="14" style="3"/>
    <col min="11267" max="11267" width="14.625" style="3" customWidth="1"/>
    <col min="11268" max="11275" width="14" style="3" customWidth="1"/>
    <col min="11276" max="11276" width="15" style="3" customWidth="1"/>
    <col min="11277" max="11278" width="14" style="3"/>
    <col min="11279" max="11282" width="14" style="3" customWidth="1"/>
    <col min="11283" max="11520" width="14" style="3"/>
    <col min="11521" max="11521" width="8.25" style="3" customWidth="1"/>
    <col min="11522" max="11522" width="14" style="3"/>
    <col min="11523" max="11523" width="14.625" style="3" customWidth="1"/>
    <col min="11524" max="11531" width="14" style="3" customWidth="1"/>
    <col min="11532" max="11532" width="15" style="3" customWidth="1"/>
    <col min="11533" max="11534" width="14" style="3"/>
    <col min="11535" max="11538" width="14" style="3" customWidth="1"/>
    <col min="11539" max="11776" width="14" style="3"/>
    <col min="11777" max="11777" width="8.25" style="3" customWidth="1"/>
    <col min="11778" max="11778" width="14" style="3"/>
    <col min="11779" max="11779" width="14.625" style="3" customWidth="1"/>
    <col min="11780" max="11787" width="14" style="3" customWidth="1"/>
    <col min="11788" max="11788" width="15" style="3" customWidth="1"/>
    <col min="11789" max="11790" width="14" style="3"/>
    <col min="11791" max="11794" width="14" style="3" customWidth="1"/>
    <col min="11795" max="12032" width="14" style="3"/>
    <col min="12033" max="12033" width="8.25" style="3" customWidth="1"/>
    <col min="12034" max="12034" width="14" style="3"/>
    <col min="12035" max="12035" width="14.625" style="3" customWidth="1"/>
    <col min="12036" max="12043" width="14" style="3" customWidth="1"/>
    <col min="12044" max="12044" width="15" style="3" customWidth="1"/>
    <col min="12045" max="12046" width="14" style="3"/>
    <col min="12047" max="12050" width="14" style="3" customWidth="1"/>
    <col min="12051" max="12288" width="14" style="3"/>
    <col min="12289" max="12289" width="8.25" style="3" customWidth="1"/>
    <col min="12290" max="12290" width="14" style="3"/>
    <col min="12291" max="12291" width="14.625" style="3" customWidth="1"/>
    <col min="12292" max="12299" width="14" style="3" customWidth="1"/>
    <col min="12300" max="12300" width="15" style="3" customWidth="1"/>
    <col min="12301" max="12302" width="14" style="3"/>
    <col min="12303" max="12306" width="14" style="3" customWidth="1"/>
    <col min="12307" max="12544" width="14" style="3"/>
    <col min="12545" max="12545" width="8.25" style="3" customWidth="1"/>
    <col min="12546" max="12546" width="14" style="3"/>
    <col min="12547" max="12547" width="14.625" style="3" customWidth="1"/>
    <col min="12548" max="12555" width="14" style="3" customWidth="1"/>
    <col min="12556" max="12556" width="15" style="3" customWidth="1"/>
    <col min="12557" max="12558" width="14" style="3"/>
    <col min="12559" max="12562" width="14" style="3" customWidth="1"/>
    <col min="12563" max="12800" width="14" style="3"/>
    <col min="12801" max="12801" width="8.25" style="3" customWidth="1"/>
    <col min="12802" max="12802" width="14" style="3"/>
    <col min="12803" max="12803" width="14.625" style="3" customWidth="1"/>
    <col min="12804" max="12811" width="14" style="3" customWidth="1"/>
    <col min="12812" max="12812" width="15" style="3" customWidth="1"/>
    <col min="12813" max="12814" width="14" style="3"/>
    <col min="12815" max="12818" width="14" style="3" customWidth="1"/>
    <col min="12819" max="13056" width="14" style="3"/>
    <col min="13057" max="13057" width="8.25" style="3" customWidth="1"/>
    <col min="13058" max="13058" width="14" style="3"/>
    <col min="13059" max="13059" width="14.625" style="3" customWidth="1"/>
    <col min="13060" max="13067" width="14" style="3" customWidth="1"/>
    <col min="13068" max="13068" width="15" style="3" customWidth="1"/>
    <col min="13069" max="13070" width="14" style="3"/>
    <col min="13071" max="13074" width="14" style="3" customWidth="1"/>
    <col min="13075" max="13312" width="14" style="3"/>
    <col min="13313" max="13313" width="8.25" style="3" customWidth="1"/>
    <col min="13314" max="13314" width="14" style="3"/>
    <col min="13315" max="13315" width="14.625" style="3" customWidth="1"/>
    <col min="13316" max="13323" width="14" style="3" customWidth="1"/>
    <col min="13324" max="13324" width="15" style="3" customWidth="1"/>
    <col min="13325" max="13326" width="14" style="3"/>
    <col min="13327" max="13330" width="14" style="3" customWidth="1"/>
    <col min="13331" max="13568" width="14" style="3"/>
    <col min="13569" max="13569" width="8.25" style="3" customWidth="1"/>
    <col min="13570" max="13570" width="14" style="3"/>
    <col min="13571" max="13571" width="14.625" style="3" customWidth="1"/>
    <col min="13572" max="13579" width="14" style="3" customWidth="1"/>
    <col min="13580" max="13580" width="15" style="3" customWidth="1"/>
    <col min="13581" max="13582" width="14" style="3"/>
    <col min="13583" max="13586" width="14" style="3" customWidth="1"/>
    <col min="13587" max="13824" width="14" style="3"/>
    <col min="13825" max="13825" width="8.25" style="3" customWidth="1"/>
    <col min="13826" max="13826" width="14" style="3"/>
    <col min="13827" max="13827" width="14.625" style="3" customWidth="1"/>
    <col min="13828" max="13835" width="14" style="3" customWidth="1"/>
    <col min="13836" max="13836" width="15" style="3" customWidth="1"/>
    <col min="13837" max="13838" width="14" style="3"/>
    <col min="13839" max="13842" width="14" style="3" customWidth="1"/>
    <col min="13843" max="14080" width="14" style="3"/>
    <col min="14081" max="14081" width="8.25" style="3" customWidth="1"/>
    <col min="14082" max="14082" width="14" style="3"/>
    <col min="14083" max="14083" width="14.625" style="3" customWidth="1"/>
    <col min="14084" max="14091" width="14" style="3" customWidth="1"/>
    <col min="14092" max="14092" width="15" style="3" customWidth="1"/>
    <col min="14093" max="14094" width="14" style="3"/>
    <col min="14095" max="14098" width="14" style="3" customWidth="1"/>
    <col min="14099" max="14336" width="14" style="3"/>
    <col min="14337" max="14337" width="8.25" style="3" customWidth="1"/>
    <col min="14338" max="14338" width="14" style="3"/>
    <col min="14339" max="14339" width="14.625" style="3" customWidth="1"/>
    <col min="14340" max="14347" width="14" style="3" customWidth="1"/>
    <col min="14348" max="14348" width="15" style="3" customWidth="1"/>
    <col min="14349" max="14350" width="14" style="3"/>
    <col min="14351" max="14354" width="14" style="3" customWidth="1"/>
    <col min="14355" max="14592" width="14" style="3"/>
    <col min="14593" max="14593" width="8.25" style="3" customWidth="1"/>
    <col min="14594" max="14594" width="14" style="3"/>
    <col min="14595" max="14595" width="14.625" style="3" customWidth="1"/>
    <col min="14596" max="14603" width="14" style="3" customWidth="1"/>
    <col min="14604" max="14604" width="15" style="3" customWidth="1"/>
    <col min="14605" max="14606" width="14" style="3"/>
    <col min="14607" max="14610" width="14" style="3" customWidth="1"/>
    <col min="14611" max="14848" width="14" style="3"/>
    <col min="14849" max="14849" width="8.25" style="3" customWidth="1"/>
    <col min="14850" max="14850" width="14" style="3"/>
    <col min="14851" max="14851" width="14.625" style="3" customWidth="1"/>
    <col min="14852" max="14859" width="14" style="3" customWidth="1"/>
    <col min="14860" max="14860" width="15" style="3" customWidth="1"/>
    <col min="14861" max="14862" width="14" style="3"/>
    <col min="14863" max="14866" width="14" style="3" customWidth="1"/>
    <col min="14867" max="15104" width="14" style="3"/>
    <col min="15105" max="15105" width="8.25" style="3" customWidth="1"/>
    <col min="15106" max="15106" width="14" style="3"/>
    <col min="15107" max="15107" width="14.625" style="3" customWidth="1"/>
    <col min="15108" max="15115" width="14" style="3" customWidth="1"/>
    <col min="15116" max="15116" width="15" style="3" customWidth="1"/>
    <col min="15117" max="15118" width="14" style="3"/>
    <col min="15119" max="15122" width="14" style="3" customWidth="1"/>
    <col min="15123" max="15360" width="14" style="3"/>
    <col min="15361" max="15361" width="8.25" style="3" customWidth="1"/>
    <col min="15362" max="15362" width="14" style="3"/>
    <col min="15363" max="15363" width="14.625" style="3" customWidth="1"/>
    <col min="15364" max="15371" width="14" style="3" customWidth="1"/>
    <col min="15372" max="15372" width="15" style="3" customWidth="1"/>
    <col min="15373" max="15374" width="14" style="3"/>
    <col min="15375" max="15378" width="14" style="3" customWidth="1"/>
    <col min="15379" max="15616" width="14" style="3"/>
    <col min="15617" max="15617" width="8.25" style="3" customWidth="1"/>
    <col min="15618" max="15618" width="14" style="3"/>
    <col min="15619" max="15619" width="14.625" style="3" customWidth="1"/>
    <col min="15620" max="15627" width="14" style="3" customWidth="1"/>
    <col min="15628" max="15628" width="15" style="3" customWidth="1"/>
    <col min="15629" max="15630" width="14" style="3"/>
    <col min="15631" max="15634" width="14" style="3" customWidth="1"/>
    <col min="15635" max="15872" width="14" style="3"/>
    <col min="15873" max="15873" width="8.25" style="3" customWidth="1"/>
    <col min="15874" max="15874" width="14" style="3"/>
    <col min="15875" max="15875" width="14.625" style="3" customWidth="1"/>
    <col min="15876" max="15883" width="14" style="3" customWidth="1"/>
    <col min="15884" max="15884" width="15" style="3" customWidth="1"/>
    <col min="15885" max="15886" width="14" style="3"/>
    <col min="15887" max="15890" width="14" style="3" customWidth="1"/>
    <col min="15891" max="16128" width="14" style="3"/>
    <col min="16129" max="16129" width="8.25" style="3" customWidth="1"/>
    <col min="16130" max="16130" width="14" style="3"/>
    <col min="16131" max="16131" width="14.625" style="3" customWidth="1"/>
    <col min="16132" max="16139" width="14" style="3" customWidth="1"/>
    <col min="16140" max="16140" width="15" style="3" customWidth="1"/>
    <col min="16141" max="16142" width="14" style="3"/>
    <col min="16143" max="16146" width="14" style="3" customWidth="1"/>
    <col min="16147" max="16384" width="14" style="3"/>
  </cols>
  <sheetData>
    <row r="1" spans="1:117" ht="19.5" customHeight="1">
      <c r="A1" s="184" t="s">
        <v>55</v>
      </c>
      <c r="B1" s="185"/>
      <c r="C1" s="185"/>
      <c r="D1" s="185"/>
      <c r="E1" s="185"/>
      <c r="F1" s="185"/>
      <c r="G1" s="185"/>
      <c r="H1" s="185"/>
      <c r="I1" s="185"/>
      <c r="J1" s="186"/>
      <c r="O1" s="84"/>
      <c r="P1" s="84"/>
      <c r="Q1" s="84"/>
      <c r="R1" s="84"/>
    </row>
    <row r="2" spans="1:117" s="26" customFormat="1" ht="11.1" customHeight="1">
      <c r="A2" s="29" t="s">
        <v>7</v>
      </c>
      <c r="B2" s="30" t="s">
        <v>8</v>
      </c>
      <c r="C2" s="187" t="s">
        <v>2</v>
      </c>
      <c r="D2" s="188"/>
      <c r="E2" s="188"/>
      <c r="F2" s="189"/>
      <c r="G2" s="187" t="s">
        <v>1</v>
      </c>
      <c r="H2" s="188"/>
      <c r="I2" s="188"/>
      <c r="J2" s="189"/>
      <c r="K2" s="26" t="s">
        <v>9</v>
      </c>
      <c r="M2" s="31"/>
      <c r="N2" s="31"/>
      <c r="O2" s="31"/>
      <c r="P2" s="31"/>
      <c r="Q2" s="31"/>
      <c r="R2" s="31"/>
      <c r="S2" s="31"/>
      <c r="T2" s="31"/>
      <c r="U2" s="31"/>
    </row>
    <row r="3" spans="1:117" s="26" customFormat="1" ht="11.1" customHeight="1">
      <c r="A3" s="190" t="s">
        <v>22</v>
      </c>
      <c r="B3" s="6" t="s">
        <v>11</v>
      </c>
      <c r="C3" s="89" t="s">
        <v>56</v>
      </c>
      <c r="D3" s="89" t="s">
        <v>57</v>
      </c>
      <c r="E3" s="89" t="s">
        <v>58</v>
      </c>
      <c r="F3" s="89" t="s">
        <v>59</v>
      </c>
      <c r="G3" s="99" t="s">
        <v>56</v>
      </c>
      <c r="H3" s="89" t="s">
        <v>57</v>
      </c>
      <c r="I3" s="89" t="s">
        <v>58</v>
      </c>
      <c r="J3" s="89" t="s">
        <v>59</v>
      </c>
      <c r="K3" s="31"/>
      <c r="M3" s="31"/>
      <c r="N3" s="31"/>
      <c r="O3" s="31"/>
      <c r="P3" s="31"/>
      <c r="Q3" s="31"/>
      <c r="R3" s="31"/>
      <c r="S3" s="31"/>
      <c r="T3" s="31"/>
      <c r="U3" s="31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</row>
    <row r="4" spans="1:117" s="26" customFormat="1" ht="11.1" customHeight="1">
      <c r="A4" s="190"/>
      <c r="B4" s="6" t="s">
        <v>12</v>
      </c>
      <c r="C4" s="89" t="s">
        <v>50</v>
      </c>
      <c r="D4" s="89" t="s">
        <v>14</v>
      </c>
      <c r="E4" s="89" t="s">
        <v>14</v>
      </c>
      <c r="F4" s="89" t="s">
        <v>13</v>
      </c>
      <c r="G4" s="99" t="s">
        <v>13</v>
      </c>
      <c r="H4" s="89" t="s">
        <v>14</v>
      </c>
      <c r="I4" s="89" t="s">
        <v>14</v>
      </c>
      <c r="J4" s="89" t="s">
        <v>50</v>
      </c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117" s="26" customFormat="1" ht="11.1" customHeight="1">
      <c r="A5" s="190"/>
      <c r="B5" s="6" t="s">
        <v>15</v>
      </c>
      <c r="C5" s="96" t="s">
        <v>3</v>
      </c>
      <c r="D5" s="96" t="s">
        <v>0</v>
      </c>
      <c r="E5" s="96" t="s">
        <v>0</v>
      </c>
      <c r="F5" s="89" t="s">
        <v>0</v>
      </c>
      <c r="G5" s="99" t="s">
        <v>0</v>
      </c>
      <c r="H5" s="89" t="s">
        <v>0</v>
      </c>
      <c r="I5" s="96" t="s">
        <v>0</v>
      </c>
      <c r="J5" s="96" t="s">
        <v>3</v>
      </c>
      <c r="K5" s="86" t="e">
        <f t="shared" ref="K5:K13" si="0">J5+I5+H5+G5+F5+E5+D5+C5</f>
        <v>#VALUE!</v>
      </c>
      <c r="L5" s="31"/>
      <c r="M5" s="31"/>
      <c r="N5" s="31"/>
      <c r="O5" s="31"/>
      <c r="P5" s="31"/>
      <c r="Q5" s="31"/>
      <c r="R5" s="31"/>
    </row>
    <row r="6" spans="1:117" s="26" customFormat="1" ht="11.1" customHeight="1">
      <c r="A6" s="190"/>
      <c r="B6" s="6" t="s">
        <v>16</v>
      </c>
      <c r="C6" s="181" t="s">
        <v>137</v>
      </c>
      <c r="D6" s="181" t="s">
        <v>137</v>
      </c>
      <c r="E6" s="181" t="s">
        <v>137</v>
      </c>
      <c r="F6" s="181" t="s">
        <v>137</v>
      </c>
      <c r="G6" s="99">
        <v>88.29</v>
      </c>
      <c r="H6" s="181" t="s">
        <v>137</v>
      </c>
      <c r="I6" s="181" t="s">
        <v>137</v>
      </c>
      <c r="J6" s="181" t="s">
        <v>137</v>
      </c>
      <c r="K6" s="86" t="e">
        <f t="shared" si="0"/>
        <v>#VALUE!</v>
      </c>
      <c r="L6" s="31"/>
      <c r="M6" s="31"/>
      <c r="N6" s="31"/>
      <c r="O6" s="31"/>
      <c r="P6" s="31"/>
      <c r="Q6" s="31"/>
      <c r="R6" s="31"/>
    </row>
    <row r="7" spans="1:117" s="26" customFormat="1" ht="11.1" customHeight="1">
      <c r="A7" s="190"/>
      <c r="B7" s="6" t="s">
        <v>17</v>
      </c>
      <c r="C7" s="182"/>
      <c r="D7" s="182"/>
      <c r="E7" s="182"/>
      <c r="F7" s="182"/>
      <c r="G7" s="99">
        <v>68.150000000000006</v>
      </c>
      <c r="H7" s="182"/>
      <c r="I7" s="182"/>
      <c r="J7" s="182"/>
      <c r="K7" s="86">
        <f t="shared" si="0"/>
        <v>68.150000000000006</v>
      </c>
      <c r="L7" s="31"/>
      <c r="M7" s="31"/>
      <c r="N7" s="31"/>
      <c r="O7" s="31"/>
      <c r="P7" s="31"/>
      <c r="Q7" s="31"/>
      <c r="R7" s="31"/>
    </row>
    <row r="8" spans="1:117" s="26" customFormat="1" ht="11.1" customHeight="1">
      <c r="A8" s="190"/>
      <c r="B8" s="6" t="s">
        <v>18</v>
      </c>
      <c r="C8" s="182"/>
      <c r="D8" s="182"/>
      <c r="E8" s="182"/>
      <c r="F8" s="182"/>
      <c r="G8" s="99">
        <v>29807.43</v>
      </c>
      <c r="H8" s="182"/>
      <c r="I8" s="182"/>
      <c r="J8" s="182"/>
      <c r="K8" s="86">
        <f t="shared" si="0"/>
        <v>29807.43</v>
      </c>
      <c r="L8" s="31"/>
      <c r="M8" s="31"/>
      <c r="N8" s="31"/>
      <c r="O8" s="31"/>
      <c r="P8" s="31"/>
      <c r="Q8" s="31"/>
      <c r="R8" s="31"/>
    </row>
    <row r="9" spans="1:117" s="88" customFormat="1" ht="11.1" customHeight="1">
      <c r="A9" s="190"/>
      <c r="B9" s="6" t="s">
        <v>19</v>
      </c>
      <c r="C9" s="182"/>
      <c r="D9" s="182"/>
      <c r="E9" s="182"/>
      <c r="F9" s="182"/>
      <c r="G9" s="99">
        <v>23008</v>
      </c>
      <c r="H9" s="182"/>
      <c r="I9" s="182"/>
      <c r="J9" s="182"/>
      <c r="K9" s="87">
        <f t="shared" si="0"/>
        <v>23008</v>
      </c>
      <c r="L9" s="87"/>
      <c r="M9" s="87"/>
      <c r="N9" s="87"/>
      <c r="O9" s="87"/>
      <c r="P9" s="87"/>
      <c r="Q9" s="87"/>
      <c r="R9" s="87"/>
    </row>
    <row r="10" spans="1:117" s="26" customFormat="1" ht="11.1" customHeight="1">
      <c r="A10" s="190"/>
      <c r="B10" s="6" t="s">
        <v>20</v>
      </c>
      <c r="C10" s="183"/>
      <c r="D10" s="183"/>
      <c r="E10" s="183"/>
      <c r="F10" s="183"/>
      <c r="G10" s="99">
        <v>2031376</v>
      </c>
      <c r="H10" s="183"/>
      <c r="I10" s="183"/>
      <c r="J10" s="183"/>
      <c r="K10" s="86">
        <f t="shared" si="0"/>
        <v>2031376</v>
      </c>
      <c r="L10" s="31"/>
      <c r="M10" s="31"/>
      <c r="N10" s="31"/>
      <c r="O10" s="31"/>
      <c r="P10" s="31"/>
      <c r="Q10" s="31"/>
      <c r="R10" s="31"/>
    </row>
    <row r="11" spans="1:117" s="26" customFormat="1" ht="11.1" customHeight="1">
      <c r="A11" s="190" t="s">
        <v>23</v>
      </c>
      <c r="B11" s="6" t="s">
        <v>11</v>
      </c>
      <c r="C11" s="89" t="s">
        <v>60</v>
      </c>
      <c r="D11" s="89" t="s">
        <v>61</v>
      </c>
      <c r="E11" s="89" t="s">
        <v>62</v>
      </c>
      <c r="F11" s="89" t="s">
        <v>63</v>
      </c>
      <c r="G11" s="89" t="s">
        <v>60</v>
      </c>
      <c r="H11" s="89" t="s">
        <v>61</v>
      </c>
      <c r="I11" s="89" t="s">
        <v>62</v>
      </c>
      <c r="J11" s="89" t="s">
        <v>63</v>
      </c>
      <c r="K11" s="86">
        <f t="shared" si="0"/>
        <v>9620</v>
      </c>
      <c r="L11" s="31"/>
      <c r="M11" s="31"/>
      <c r="N11" s="31"/>
      <c r="O11" s="31"/>
      <c r="P11" s="31"/>
      <c r="Q11" s="31"/>
      <c r="R11" s="31"/>
    </row>
    <row r="12" spans="1:117" s="26" customFormat="1" ht="11.1" customHeight="1">
      <c r="A12" s="190"/>
      <c r="B12" s="6"/>
      <c r="C12" s="179" t="s">
        <v>137</v>
      </c>
      <c r="D12" s="179" t="s">
        <v>137</v>
      </c>
      <c r="E12" s="179" t="s">
        <v>137</v>
      </c>
      <c r="F12" s="179" t="s">
        <v>137</v>
      </c>
      <c r="G12" s="179" t="s">
        <v>137</v>
      </c>
      <c r="H12" s="179" t="s">
        <v>137</v>
      </c>
      <c r="I12" s="179" t="s">
        <v>137</v>
      </c>
      <c r="J12" s="179" t="s">
        <v>137</v>
      </c>
      <c r="K12" s="86" t="e">
        <f t="shared" si="0"/>
        <v>#VALUE!</v>
      </c>
      <c r="L12" s="31"/>
      <c r="M12" s="31"/>
      <c r="N12" s="31"/>
      <c r="O12" s="31"/>
      <c r="P12" s="31"/>
      <c r="Q12" s="31"/>
      <c r="R12" s="31"/>
    </row>
    <row r="13" spans="1:117" s="26" customFormat="1" ht="11.1" customHeight="1">
      <c r="A13" s="190" t="s">
        <v>24</v>
      </c>
      <c r="B13" s="6" t="s">
        <v>11</v>
      </c>
      <c r="C13" s="89" t="s">
        <v>64</v>
      </c>
      <c r="D13" s="89" t="s">
        <v>65</v>
      </c>
      <c r="E13" s="89" t="s">
        <v>66</v>
      </c>
      <c r="F13" s="89" t="s">
        <v>67</v>
      </c>
      <c r="G13" s="89" t="s">
        <v>64</v>
      </c>
      <c r="H13" s="89" t="s">
        <v>65</v>
      </c>
      <c r="I13" s="89" t="s">
        <v>66</v>
      </c>
      <c r="J13" s="89" t="s">
        <v>67</v>
      </c>
      <c r="K13" s="86">
        <f t="shared" si="0"/>
        <v>8820</v>
      </c>
      <c r="L13" s="31"/>
      <c r="M13" s="31"/>
      <c r="N13" s="31"/>
      <c r="O13" s="31"/>
      <c r="P13" s="31"/>
      <c r="Q13" s="31"/>
      <c r="R13" s="31"/>
    </row>
    <row r="14" spans="1:117" s="26" customFormat="1" ht="11.1" customHeight="1">
      <c r="A14" s="190"/>
      <c r="B14" s="6"/>
      <c r="C14" s="179" t="s">
        <v>137</v>
      </c>
      <c r="D14" s="179" t="s">
        <v>137</v>
      </c>
      <c r="E14" s="179" t="s">
        <v>137</v>
      </c>
      <c r="F14" s="179" t="s">
        <v>137</v>
      </c>
      <c r="G14" s="179" t="s">
        <v>137</v>
      </c>
      <c r="H14" s="179" t="s">
        <v>137</v>
      </c>
      <c r="I14" s="179" t="s">
        <v>137</v>
      </c>
      <c r="J14" s="179" t="s">
        <v>137</v>
      </c>
      <c r="K14" s="86" t="e">
        <f t="shared" ref="K14:K15" si="1">J14+I14+H14+G14+F14+E14+D14+C14</f>
        <v>#VALUE!</v>
      </c>
      <c r="L14" s="31"/>
      <c r="M14" s="31"/>
      <c r="N14" s="31"/>
      <c r="O14" s="31"/>
      <c r="P14" s="31"/>
      <c r="Q14" s="31"/>
      <c r="R14" s="31"/>
    </row>
    <row r="15" spans="1:117" s="26" customFormat="1" ht="11.1" customHeight="1">
      <c r="A15" s="190" t="s">
        <v>25</v>
      </c>
      <c r="B15" s="6" t="s">
        <v>11</v>
      </c>
      <c r="C15" s="89" t="s">
        <v>68</v>
      </c>
      <c r="D15" s="89" t="s">
        <v>69</v>
      </c>
      <c r="E15" s="89" t="s">
        <v>70</v>
      </c>
      <c r="F15" s="89" t="s">
        <v>71</v>
      </c>
      <c r="G15" s="89" t="s">
        <v>68</v>
      </c>
      <c r="H15" s="89" t="s">
        <v>69</v>
      </c>
      <c r="I15" s="89" t="s">
        <v>70</v>
      </c>
      <c r="J15" s="89" t="s">
        <v>71</v>
      </c>
      <c r="K15" s="86">
        <f t="shared" si="1"/>
        <v>8020</v>
      </c>
      <c r="L15" s="31"/>
      <c r="M15" s="31"/>
      <c r="N15" s="31"/>
      <c r="O15" s="31"/>
      <c r="P15" s="31"/>
      <c r="Q15" s="31"/>
      <c r="R15" s="31"/>
    </row>
    <row r="16" spans="1:117" s="26" customFormat="1" ht="11.1" customHeight="1">
      <c r="A16" s="190"/>
      <c r="B16" s="6"/>
      <c r="C16" s="179" t="s">
        <v>137</v>
      </c>
      <c r="D16" s="179" t="s">
        <v>137</v>
      </c>
      <c r="E16" s="179" t="s">
        <v>137</v>
      </c>
      <c r="F16" s="179" t="s">
        <v>137</v>
      </c>
      <c r="G16" s="179" t="s">
        <v>137</v>
      </c>
      <c r="H16" s="179" t="s">
        <v>137</v>
      </c>
      <c r="I16" s="179" t="s">
        <v>137</v>
      </c>
      <c r="J16" s="179" t="s">
        <v>137</v>
      </c>
      <c r="K16" s="86" t="e">
        <f t="shared" ref="K16:K21" si="2">J16+I16+H16+G16+F16+E16+D16+C16</f>
        <v>#VALUE!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s="26" customFormat="1" ht="11.1" customHeight="1">
      <c r="A17" s="190" t="s">
        <v>26</v>
      </c>
      <c r="B17" s="6" t="s">
        <v>11</v>
      </c>
      <c r="C17" s="89" t="s">
        <v>72</v>
      </c>
      <c r="D17" s="89" t="s">
        <v>73</v>
      </c>
      <c r="E17" s="89" t="s">
        <v>74</v>
      </c>
      <c r="F17" s="89" t="s">
        <v>75</v>
      </c>
      <c r="G17" s="89" t="s">
        <v>72</v>
      </c>
      <c r="H17" s="89" t="s">
        <v>73</v>
      </c>
      <c r="I17" s="89" t="s">
        <v>74</v>
      </c>
      <c r="J17" s="89" t="s">
        <v>75</v>
      </c>
      <c r="K17" s="86">
        <f t="shared" si="2"/>
        <v>7220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 s="26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86" t="e">
        <f t="shared" si="2"/>
        <v>#VALUE!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s="26" customFormat="1" ht="11.1" customHeight="1">
      <c r="A19" s="190" t="s">
        <v>27</v>
      </c>
      <c r="B19" s="6" t="s">
        <v>11</v>
      </c>
      <c r="C19" s="89" t="s">
        <v>76</v>
      </c>
      <c r="D19" s="89" t="s">
        <v>77</v>
      </c>
      <c r="E19" s="89" t="s">
        <v>78</v>
      </c>
      <c r="F19" s="89" t="s">
        <v>79</v>
      </c>
      <c r="G19" s="89" t="s">
        <v>76</v>
      </c>
      <c r="H19" s="89" t="s">
        <v>77</v>
      </c>
      <c r="I19" s="89" t="s">
        <v>78</v>
      </c>
      <c r="J19" s="89" t="s">
        <v>79</v>
      </c>
      <c r="K19" s="86">
        <f t="shared" si="2"/>
        <v>6420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s="26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86" t="e">
        <f t="shared" si="2"/>
        <v>#VALUE!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 s="26" customFormat="1" ht="11.1" customHeight="1">
      <c r="A21" s="190" t="s">
        <v>28</v>
      </c>
      <c r="B21" s="6" t="s">
        <v>11</v>
      </c>
      <c r="C21" s="89" t="s">
        <v>80</v>
      </c>
      <c r="D21" s="89" t="s">
        <v>81</v>
      </c>
      <c r="E21" s="89" t="s">
        <v>82</v>
      </c>
      <c r="F21" s="89" t="s">
        <v>83</v>
      </c>
      <c r="G21" s="89" t="s">
        <v>80</v>
      </c>
      <c r="H21" s="89" t="s">
        <v>81</v>
      </c>
      <c r="I21" s="89" t="s">
        <v>82</v>
      </c>
      <c r="J21" s="89" t="s">
        <v>83</v>
      </c>
      <c r="K21" s="86">
        <f t="shared" si="2"/>
        <v>5620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s="26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86" t="e">
        <f t="shared" ref="K22:K23" si="3">J22+I22+H22+G22+F22+E22+D22+C22</f>
        <v>#VALUE!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s="26" customFormat="1" ht="11.1" customHeight="1">
      <c r="A23" s="190" t="s">
        <v>29</v>
      </c>
      <c r="B23" s="6" t="s">
        <v>11</v>
      </c>
      <c r="C23" s="89" t="s">
        <v>84</v>
      </c>
      <c r="D23" s="89" t="s">
        <v>85</v>
      </c>
      <c r="E23" s="89" t="s">
        <v>86</v>
      </c>
      <c r="F23" s="89" t="s">
        <v>87</v>
      </c>
      <c r="G23" s="89" t="s">
        <v>84</v>
      </c>
      <c r="H23" s="89" t="s">
        <v>116</v>
      </c>
      <c r="I23" s="89" t="s">
        <v>86</v>
      </c>
      <c r="J23" s="99" t="s">
        <v>87</v>
      </c>
      <c r="K23" s="86">
        <f t="shared" si="3"/>
        <v>4820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s="26" customFormat="1" ht="11.1" customHeight="1">
      <c r="A24" s="190"/>
      <c r="B24" s="6" t="s">
        <v>16</v>
      </c>
      <c r="C24" s="181" t="s">
        <v>137</v>
      </c>
      <c r="D24" s="181" t="s">
        <v>137</v>
      </c>
      <c r="E24" s="181" t="s">
        <v>137</v>
      </c>
      <c r="F24" s="181" t="s">
        <v>137</v>
      </c>
      <c r="G24" s="181" t="s">
        <v>137</v>
      </c>
      <c r="H24" s="181" t="s">
        <v>137</v>
      </c>
      <c r="I24" s="181" t="s">
        <v>137</v>
      </c>
      <c r="J24" s="101">
        <v>100.91</v>
      </c>
      <c r="K24" s="86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s="26" customFormat="1" ht="11.1" customHeight="1">
      <c r="A25" s="190"/>
      <c r="B25" s="6" t="s">
        <v>17</v>
      </c>
      <c r="C25" s="182"/>
      <c r="D25" s="182"/>
      <c r="E25" s="182"/>
      <c r="F25" s="182"/>
      <c r="G25" s="182"/>
      <c r="H25" s="182"/>
      <c r="I25" s="182"/>
      <c r="J25" s="103" t="s">
        <v>140</v>
      </c>
      <c r="K25" s="86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s="26" customFormat="1" ht="11.1" customHeight="1">
      <c r="A26" s="190"/>
      <c r="B26" s="6" t="s">
        <v>18</v>
      </c>
      <c r="C26" s="182"/>
      <c r="D26" s="182"/>
      <c r="E26" s="182"/>
      <c r="F26" s="182"/>
      <c r="G26" s="182"/>
      <c r="H26" s="182"/>
      <c r="I26" s="182"/>
      <c r="J26" s="103">
        <v>29784.58</v>
      </c>
      <c r="K26" s="86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s="26" customFormat="1" ht="11.1" customHeight="1">
      <c r="A27" s="190"/>
      <c r="B27" s="6" t="s">
        <v>19</v>
      </c>
      <c r="C27" s="182"/>
      <c r="D27" s="182"/>
      <c r="E27" s="182"/>
      <c r="F27" s="182"/>
      <c r="G27" s="182"/>
      <c r="H27" s="182"/>
      <c r="I27" s="182"/>
      <c r="J27" s="107">
        <v>22990</v>
      </c>
      <c r="K27" s="86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s="26" customFormat="1" ht="11.1" customHeight="1">
      <c r="A28" s="190"/>
      <c r="B28" s="6" t="s">
        <v>20</v>
      </c>
      <c r="C28" s="183"/>
      <c r="D28" s="183"/>
      <c r="E28" s="183"/>
      <c r="F28" s="183"/>
      <c r="G28" s="183"/>
      <c r="H28" s="183"/>
      <c r="I28" s="183"/>
      <c r="J28" s="116">
        <v>2319921</v>
      </c>
      <c r="K28" s="86" t="e">
        <f>J28+I28+H28+G28+F28+E28+D28+C24</f>
        <v>#VALUE!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s="26" customFormat="1" ht="11.1" customHeight="1">
      <c r="A29" s="190" t="s">
        <v>30</v>
      </c>
      <c r="B29" s="6" t="s">
        <v>11</v>
      </c>
      <c r="C29" s="89" t="s">
        <v>88</v>
      </c>
      <c r="D29" s="89" t="s">
        <v>89</v>
      </c>
      <c r="E29" s="89" t="s">
        <v>90</v>
      </c>
      <c r="F29" s="89" t="s">
        <v>91</v>
      </c>
      <c r="G29" s="89" t="s">
        <v>88</v>
      </c>
      <c r="H29" s="89" t="s">
        <v>89</v>
      </c>
      <c r="I29" s="89" t="s">
        <v>90</v>
      </c>
      <c r="J29" s="89" t="s">
        <v>91</v>
      </c>
      <c r="K29" s="86">
        <f t="shared" ref="K29:K50" si="4">J29+I29+H29+G29+F29+E29+D29+C29</f>
        <v>4020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s="26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86" t="e">
        <f t="shared" si="4"/>
        <v>#VALUE!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s="26" customFormat="1" ht="11.1" customHeight="1">
      <c r="A31" s="190" t="s">
        <v>31</v>
      </c>
      <c r="B31" s="6" t="s">
        <v>11</v>
      </c>
      <c r="C31" s="89" t="s">
        <v>92</v>
      </c>
      <c r="D31" s="89" t="s">
        <v>93</v>
      </c>
      <c r="E31" s="89" t="s">
        <v>94</v>
      </c>
      <c r="F31" s="89" t="s">
        <v>95</v>
      </c>
      <c r="G31" s="89" t="s">
        <v>92</v>
      </c>
      <c r="H31" s="89" t="s">
        <v>93</v>
      </c>
      <c r="I31" s="89" t="s">
        <v>94</v>
      </c>
      <c r="J31" s="89" t="s">
        <v>95</v>
      </c>
      <c r="K31" s="86">
        <f t="shared" si="4"/>
        <v>3220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s="26" customFormat="1" ht="11.1" customHeight="1">
      <c r="A32" s="190"/>
      <c r="B32" s="6"/>
      <c r="C32" s="179" t="s">
        <v>137</v>
      </c>
      <c r="D32" s="179" t="s">
        <v>137</v>
      </c>
      <c r="E32" s="179" t="s">
        <v>137</v>
      </c>
      <c r="F32" s="179" t="s">
        <v>137</v>
      </c>
      <c r="G32" s="179" t="s">
        <v>137</v>
      </c>
      <c r="H32" s="179" t="s">
        <v>137</v>
      </c>
      <c r="I32" s="179" t="s">
        <v>137</v>
      </c>
      <c r="J32" s="179" t="s">
        <v>137</v>
      </c>
      <c r="K32" s="86" t="e">
        <f t="shared" si="4"/>
        <v>#VALUE!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s="26" customFormat="1" ht="11.1" customHeight="1">
      <c r="A33" s="190" t="s">
        <v>32</v>
      </c>
      <c r="B33" s="6" t="s">
        <v>11</v>
      </c>
      <c r="C33" s="89" t="s">
        <v>96</v>
      </c>
      <c r="D33" s="89" t="s">
        <v>97</v>
      </c>
      <c r="E33" s="89" t="s">
        <v>98</v>
      </c>
      <c r="F33" s="99" t="s">
        <v>99</v>
      </c>
      <c r="G33" s="99" t="s">
        <v>96</v>
      </c>
      <c r="H33" s="89" t="s">
        <v>97</v>
      </c>
      <c r="I33" s="89" t="s">
        <v>98</v>
      </c>
      <c r="J33" s="89" t="s">
        <v>99</v>
      </c>
      <c r="K33" s="86">
        <f t="shared" si="4"/>
        <v>2420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s="26" customFormat="1" ht="11.1" customHeight="1">
      <c r="A34" s="190"/>
      <c r="B34" s="6" t="s">
        <v>16</v>
      </c>
      <c r="C34" s="181" t="s">
        <v>137</v>
      </c>
      <c r="D34" s="181" t="s">
        <v>137</v>
      </c>
      <c r="E34" s="181" t="s">
        <v>137</v>
      </c>
      <c r="F34" s="99">
        <v>88.29</v>
      </c>
      <c r="G34" s="99">
        <v>88.29</v>
      </c>
      <c r="H34" s="181" t="s">
        <v>137</v>
      </c>
      <c r="I34" s="181" t="s">
        <v>137</v>
      </c>
      <c r="J34" s="181" t="s">
        <v>137</v>
      </c>
      <c r="K34" s="86" t="e">
        <f t="shared" si="4"/>
        <v>#VALUE!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s="26" customFormat="1" ht="11.1" customHeight="1">
      <c r="A35" s="190"/>
      <c r="B35" s="6" t="s">
        <v>17</v>
      </c>
      <c r="C35" s="182"/>
      <c r="D35" s="182"/>
      <c r="E35" s="182"/>
      <c r="F35" s="99" t="s">
        <v>43</v>
      </c>
      <c r="G35" s="99" t="s">
        <v>43</v>
      </c>
      <c r="H35" s="182"/>
      <c r="I35" s="182"/>
      <c r="J35" s="182"/>
      <c r="K35" s="86">
        <f t="shared" si="4"/>
        <v>136.30000000000001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s="26" customFormat="1" ht="11.1" customHeight="1">
      <c r="A36" s="190"/>
      <c r="B36" s="6" t="s">
        <v>18</v>
      </c>
      <c r="C36" s="182"/>
      <c r="D36" s="182"/>
      <c r="E36" s="182"/>
      <c r="F36" s="99">
        <v>29745.24</v>
      </c>
      <c r="G36" s="99">
        <v>29745.24</v>
      </c>
      <c r="H36" s="182"/>
      <c r="I36" s="182"/>
      <c r="J36" s="182"/>
      <c r="K36" s="86">
        <f t="shared" si="4"/>
        <v>59490.48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s="88" customFormat="1" ht="11.1" customHeight="1">
      <c r="A37" s="190"/>
      <c r="B37" s="6" t="s">
        <v>19</v>
      </c>
      <c r="C37" s="182"/>
      <c r="D37" s="182"/>
      <c r="E37" s="182"/>
      <c r="F37" s="99">
        <v>22960</v>
      </c>
      <c r="G37" s="99">
        <v>22960</v>
      </c>
      <c r="H37" s="182"/>
      <c r="I37" s="182"/>
      <c r="J37" s="182"/>
      <c r="K37" s="87">
        <f t="shared" si="4"/>
        <v>45920</v>
      </c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spans="1:21" s="26" customFormat="1" ht="11.1" customHeight="1">
      <c r="A38" s="190"/>
      <c r="B38" s="6" t="s">
        <v>20</v>
      </c>
      <c r="C38" s="183"/>
      <c r="D38" s="183"/>
      <c r="E38" s="183"/>
      <c r="F38" s="99">
        <v>2027138</v>
      </c>
      <c r="G38" s="99">
        <v>2027138</v>
      </c>
      <c r="H38" s="183"/>
      <c r="I38" s="183"/>
      <c r="J38" s="183"/>
      <c r="K38" s="86">
        <f t="shared" si="4"/>
        <v>4054276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s="26" customFormat="1" ht="11.1" customHeight="1">
      <c r="A39" s="190" t="s">
        <v>33</v>
      </c>
      <c r="B39" s="6" t="s">
        <v>11</v>
      </c>
      <c r="C39" s="89" t="s">
        <v>100</v>
      </c>
      <c r="D39" s="89" t="s">
        <v>101</v>
      </c>
      <c r="E39" s="99" t="s">
        <v>34</v>
      </c>
      <c r="F39" s="99" t="s">
        <v>102</v>
      </c>
      <c r="G39" s="99" t="s">
        <v>100</v>
      </c>
      <c r="H39" s="99" t="s">
        <v>101</v>
      </c>
      <c r="I39" s="99" t="s">
        <v>138</v>
      </c>
      <c r="J39" s="89" t="s">
        <v>102</v>
      </c>
      <c r="K39" s="86">
        <f t="shared" si="4"/>
        <v>1620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s="26" customFormat="1" ht="11.1" customHeight="1">
      <c r="A40" s="190"/>
      <c r="B40" s="6" t="s">
        <v>16</v>
      </c>
      <c r="C40" s="181" t="s">
        <v>137</v>
      </c>
      <c r="D40" s="181" t="s">
        <v>137</v>
      </c>
      <c r="E40" s="101">
        <v>86</v>
      </c>
      <c r="F40" s="99">
        <v>88.29</v>
      </c>
      <c r="G40" s="99">
        <v>88.29</v>
      </c>
      <c r="H40" s="99">
        <v>86</v>
      </c>
      <c r="I40" s="101">
        <v>86</v>
      </c>
      <c r="J40" s="181" t="s">
        <v>137</v>
      </c>
      <c r="K40" s="86" t="e">
        <f t="shared" si="4"/>
        <v>#VALUE!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s="26" customFormat="1" ht="11.1" customHeight="1">
      <c r="A41" s="190"/>
      <c r="B41" s="6" t="s">
        <v>17</v>
      </c>
      <c r="C41" s="182"/>
      <c r="D41" s="182"/>
      <c r="E41" s="103">
        <v>66.38</v>
      </c>
      <c r="F41" s="99" t="s">
        <v>43</v>
      </c>
      <c r="G41" s="99" t="s">
        <v>43</v>
      </c>
      <c r="H41" s="99">
        <v>66.38</v>
      </c>
      <c r="I41" s="103">
        <v>66.38</v>
      </c>
      <c r="J41" s="182"/>
      <c r="K41" s="86">
        <f t="shared" si="4"/>
        <v>335.44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s="26" customFormat="1" ht="11.1" customHeight="1">
      <c r="A42" s="190"/>
      <c r="B42" s="6" t="s">
        <v>18</v>
      </c>
      <c r="C42" s="182"/>
      <c r="D42" s="182"/>
      <c r="E42" s="103">
        <v>29733.35</v>
      </c>
      <c r="F42" s="99">
        <v>29732.29</v>
      </c>
      <c r="G42" s="99">
        <v>29732.29</v>
      </c>
      <c r="H42" s="99">
        <v>29733.35</v>
      </c>
      <c r="I42" s="103">
        <v>29733.35</v>
      </c>
      <c r="J42" s="182"/>
      <c r="K42" s="86">
        <f t="shared" si="4"/>
        <v>148664.63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s="88" customFormat="1" ht="11.1" customHeight="1">
      <c r="A43" s="190"/>
      <c r="B43" s="6" t="s">
        <v>19</v>
      </c>
      <c r="C43" s="182"/>
      <c r="D43" s="182"/>
      <c r="E43" s="107">
        <v>22950</v>
      </c>
      <c r="F43" s="99">
        <v>22950</v>
      </c>
      <c r="G43" s="99">
        <v>22950</v>
      </c>
      <c r="H43" s="99">
        <v>22950</v>
      </c>
      <c r="I43" s="107">
        <v>22950</v>
      </c>
      <c r="J43" s="182"/>
      <c r="K43" s="87">
        <f t="shared" si="4"/>
        <v>114750</v>
      </c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spans="1:21" s="26" customFormat="1" ht="11.1" customHeight="1">
      <c r="A44" s="190"/>
      <c r="B44" s="6" t="s">
        <v>20</v>
      </c>
      <c r="C44" s="183"/>
      <c r="D44" s="183"/>
      <c r="E44" s="107">
        <v>1973700</v>
      </c>
      <c r="F44" s="99">
        <v>2026256</v>
      </c>
      <c r="G44" s="99">
        <v>2026256</v>
      </c>
      <c r="H44" s="99">
        <v>1973700</v>
      </c>
      <c r="I44" s="107">
        <v>1973700</v>
      </c>
      <c r="J44" s="183"/>
      <c r="K44" s="86">
        <f t="shared" si="4"/>
        <v>9973612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s="26" customFormat="1" ht="11.1" customHeight="1">
      <c r="A45" s="190" t="s">
        <v>35</v>
      </c>
      <c r="B45" s="6" t="s">
        <v>11</v>
      </c>
      <c r="C45" s="89" t="s">
        <v>103</v>
      </c>
      <c r="D45" s="99" t="s">
        <v>104</v>
      </c>
      <c r="E45" s="99" t="s">
        <v>105</v>
      </c>
      <c r="F45" s="99" t="s">
        <v>106</v>
      </c>
      <c r="G45" s="99" t="s">
        <v>103</v>
      </c>
      <c r="H45" s="99" t="s">
        <v>104</v>
      </c>
      <c r="I45" s="99" t="s">
        <v>105</v>
      </c>
      <c r="J45" s="89" t="s">
        <v>106</v>
      </c>
      <c r="K45" s="86">
        <f t="shared" si="4"/>
        <v>820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s="26" customFormat="1" ht="11.1" customHeight="1">
      <c r="A46" s="190"/>
      <c r="B46" s="6" t="s">
        <v>16</v>
      </c>
      <c r="C46" s="181" t="s">
        <v>137</v>
      </c>
      <c r="D46" s="101">
        <v>86</v>
      </c>
      <c r="E46" s="101">
        <v>86</v>
      </c>
      <c r="F46" s="99">
        <v>88.29</v>
      </c>
      <c r="G46" s="99">
        <v>88.29</v>
      </c>
      <c r="H46" s="99">
        <v>86</v>
      </c>
      <c r="I46" s="101">
        <v>86</v>
      </c>
      <c r="J46" s="181" t="s">
        <v>137</v>
      </c>
      <c r="K46" s="86" t="e">
        <f t="shared" si="4"/>
        <v>#VALUE!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s="26" customFormat="1" ht="11.1" customHeight="1">
      <c r="A47" s="190"/>
      <c r="B47" s="6" t="s">
        <v>17</v>
      </c>
      <c r="C47" s="182"/>
      <c r="D47" s="103">
        <v>66.38</v>
      </c>
      <c r="E47" s="103">
        <v>66.38</v>
      </c>
      <c r="F47" s="99" t="s">
        <v>43</v>
      </c>
      <c r="G47" s="99" t="s">
        <v>43</v>
      </c>
      <c r="H47" s="99">
        <v>66.38</v>
      </c>
      <c r="I47" s="103">
        <v>66.38</v>
      </c>
      <c r="J47" s="182"/>
      <c r="K47" s="86">
        <f t="shared" si="4"/>
        <v>401.82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s="26" customFormat="1" ht="11.1" customHeight="1">
      <c r="A48" s="190"/>
      <c r="B48" s="6" t="s">
        <v>18</v>
      </c>
      <c r="C48" s="182"/>
      <c r="D48" s="103">
        <v>29651.73</v>
      </c>
      <c r="E48" s="103">
        <v>29651.73</v>
      </c>
      <c r="F48" s="99">
        <v>29650.67</v>
      </c>
      <c r="G48" s="99">
        <v>29650.67</v>
      </c>
      <c r="H48" s="99">
        <v>29651.73</v>
      </c>
      <c r="I48" s="103">
        <v>29651.73</v>
      </c>
      <c r="J48" s="182"/>
      <c r="K48" s="86">
        <f t="shared" si="4"/>
        <v>177908.26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s="88" customFormat="1" ht="11.1" customHeight="1">
      <c r="A49" s="190"/>
      <c r="B49" s="6" t="s">
        <v>19</v>
      </c>
      <c r="C49" s="182"/>
      <c r="D49" s="107">
        <v>22887</v>
      </c>
      <c r="E49" s="107">
        <v>22887</v>
      </c>
      <c r="F49" s="99">
        <v>22887</v>
      </c>
      <c r="G49" s="99">
        <v>22887</v>
      </c>
      <c r="H49" s="99">
        <v>22887</v>
      </c>
      <c r="I49" s="107">
        <v>22887</v>
      </c>
      <c r="J49" s="182"/>
      <c r="K49" s="87">
        <f t="shared" si="4"/>
        <v>137322</v>
      </c>
      <c r="L49" s="87"/>
      <c r="M49" s="87"/>
      <c r="N49" s="87"/>
      <c r="O49" s="87"/>
      <c r="P49" s="87"/>
      <c r="Q49" s="87"/>
      <c r="R49" s="87"/>
      <c r="S49" s="87"/>
      <c r="T49" s="87"/>
      <c r="U49" s="87"/>
    </row>
    <row r="50" spans="1:21" s="26" customFormat="1" ht="11.1" customHeight="1">
      <c r="A50" s="190"/>
      <c r="B50" s="6" t="s">
        <v>20</v>
      </c>
      <c r="C50" s="183"/>
      <c r="D50" s="116">
        <v>1968282</v>
      </c>
      <c r="E50" s="116">
        <v>1968282</v>
      </c>
      <c r="F50" s="99">
        <v>2020693</v>
      </c>
      <c r="G50" s="99">
        <v>2020693</v>
      </c>
      <c r="H50" s="99">
        <v>1968282</v>
      </c>
      <c r="I50" s="116">
        <v>1968282</v>
      </c>
      <c r="J50" s="183"/>
      <c r="K50" s="86">
        <f t="shared" si="4"/>
        <v>11914514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s="2" customFormat="1" ht="17.100000000000001" customHeight="1"/>
    <row r="52" spans="1:21" s="2" customFormat="1" ht="17.100000000000001" customHeight="1">
      <c r="C52" s="120"/>
      <c r="D52" s="137" t="s">
        <v>114</v>
      </c>
      <c r="E52" s="119"/>
      <c r="F52" s="137" t="s">
        <v>135</v>
      </c>
      <c r="G52" s="176"/>
      <c r="H52" s="136"/>
    </row>
    <row r="53" spans="1:21" s="2" customFormat="1" hidden="1"/>
    <row r="54" spans="1:21" s="2" customFormat="1" hidden="1">
      <c r="K54" s="41" t="s">
        <v>16</v>
      </c>
      <c r="L54" s="9" t="e">
        <f>K46+K40+K34+K32+K30+K28+K22+K20+K18+K16+K14+K12+K6</f>
        <v>#VALUE!</v>
      </c>
    </row>
    <row r="55" spans="1:21" s="2" customFormat="1" hidden="1">
      <c r="K55" s="41" t="s">
        <v>17</v>
      </c>
      <c r="L55" s="9" t="e">
        <f>K47+K41+K35+#REF!+#REF!+#REF!+#REF!+#REF!+#REF!+#REF!+#REF!+#REF!+K7</f>
        <v>#REF!</v>
      </c>
    </row>
    <row r="56" spans="1:21" s="2" customFormat="1" hidden="1">
      <c r="K56" s="41" t="s">
        <v>37</v>
      </c>
      <c r="L56" s="9" t="e">
        <f>K50+K44+K38+#REF!+#REF!+#REF!+#REF!+#REF!+#REF!+#REF!+#REF!+K10+#REF!</f>
        <v>#REF!</v>
      </c>
    </row>
    <row r="57" spans="1:21" s="2" customFormat="1" hidden="1">
      <c r="K57" s="41" t="s">
        <v>38</v>
      </c>
      <c r="L57" s="9" t="e">
        <f>L56/L54</f>
        <v>#REF!</v>
      </c>
    </row>
    <row r="58" spans="1:21" s="2" customFormat="1" hidden="1">
      <c r="K58" s="41" t="s">
        <v>39</v>
      </c>
      <c r="L58" s="9" t="e">
        <f>#REF!+#REF!+#REF!+#REF!+#REF!+#REF!+#REF!+#REF!+#REF!+#REF!+#REF!+#REF!+#REF!</f>
        <v>#REF!</v>
      </c>
    </row>
    <row r="59" spans="1:21" s="2" customFormat="1"/>
    <row r="60" spans="1:21" s="2" customFormat="1"/>
    <row r="61" spans="1:21" s="2" customFormat="1"/>
    <row r="62" spans="1:21" s="2" customFormat="1"/>
    <row r="63" spans="1:21" s="2" customFormat="1"/>
    <row r="64" spans="1:21" s="2" customFormat="1"/>
    <row r="65" spans="15:26" s="2" customFormat="1"/>
    <row r="66" spans="15:26" s="2" customFormat="1"/>
    <row r="67" spans="15:26" s="2" customFormat="1"/>
    <row r="68" spans="15:26" s="2" customFormat="1"/>
    <row r="69" spans="15:26" s="2" customFormat="1"/>
    <row r="70" spans="15:26">
      <c r="O70" s="2"/>
      <c r="P70" s="2"/>
      <c r="Q70" s="2"/>
      <c r="R70" s="2"/>
      <c r="V70" s="3"/>
      <c r="W70" s="3"/>
      <c r="X70" s="3"/>
      <c r="Y70" s="3"/>
      <c r="Z70" s="3"/>
    </row>
    <row r="71" spans="15:26">
      <c r="O71" s="2"/>
      <c r="P71" s="2"/>
      <c r="Q71" s="2"/>
      <c r="R71" s="2"/>
      <c r="V71" s="3"/>
      <c r="W71" s="3"/>
      <c r="X71" s="3"/>
      <c r="Y71" s="3"/>
      <c r="Z71" s="3"/>
    </row>
  </sheetData>
  <mergeCells count="41">
    <mergeCell ref="H24:H28"/>
    <mergeCell ref="I24:I28"/>
    <mergeCell ref="C24:C28"/>
    <mergeCell ref="D24:D28"/>
    <mergeCell ref="E24:E28"/>
    <mergeCell ref="F24:F28"/>
    <mergeCell ref="G24:G28"/>
    <mergeCell ref="A45:A50"/>
    <mergeCell ref="A23:A28"/>
    <mergeCell ref="A29:A30"/>
    <mergeCell ref="A31:A32"/>
    <mergeCell ref="A33:A38"/>
    <mergeCell ref="A39:A44"/>
    <mergeCell ref="A13:A14"/>
    <mergeCell ref="A15:A16"/>
    <mergeCell ref="A17:A18"/>
    <mergeCell ref="A19:A20"/>
    <mergeCell ref="A21:A22"/>
    <mergeCell ref="A1:J1"/>
    <mergeCell ref="C2:F2"/>
    <mergeCell ref="G2:J2"/>
    <mergeCell ref="A3:A10"/>
    <mergeCell ref="A11:A12"/>
    <mergeCell ref="C6:C10"/>
    <mergeCell ref="D6:D10"/>
    <mergeCell ref="E6:E10"/>
    <mergeCell ref="F6:F10"/>
    <mergeCell ref="H6:H10"/>
    <mergeCell ref="I6:I10"/>
    <mergeCell ref="J6:J10"/>
    <mergeCell ref="J46:J50"/>
    <mergeCell ref="C46:C50"/>
    <mergeCell ref="C40:C44"/>
    <mergeCell ref="D40:D44"/>
    <mergeCell ref="J40:J44"/>
    <mergeCell ref="H34:H38"/>
    <mergeCell ref="I34:I38"/>
    <mergeCell ref="J34:J38"/>
    <mergeCell ref="C34:C38"/>
    <mergeCell ref="D34:D38"/>
    <mergeCell ref="E34:E38"/>
  </mergeCells>
  <phoneticPr fontId="22" type="noConversion"/>
  <pageMargins left="0.39305555555555599" right="0" top="0" bottom="0" header="0.31388888888888899" footer="0.31388888888888899"/>
  <pageSetup paperSize="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M63"/>
  <sheetViews>
    <sheetView topLeftCell="A7" workbookViewId="0">
      <selection activeCell="L41" sqref="L41"/>
    </sheetView>
  </sheetViews>
  <sheetFormatPr defaultColWidth="14" defaultRowHeight="13.5"/>
  <cols>
    <col min="1" max="10" width="9.625" style="28" customWidth="1"/>
    <col min="11" max="11" width="14" style="27" hidden="1" customWidth="1"/>
    <col min="12" max="12" width="15" style="27" customWidth="1"/>
    <col min="13" max="14" width="14" style="27"/>
    <col min="15" max="18" width="14" style="28" customWidth="1"/>
    <col min="19" max="26" width="14" style="27"/>
    <col min="27" max="256" width="14" style="28"/>
    <col min="257" max="257" width="8.25" style="28" customWidth="1"/>
    <col min="258" max="258" width="14" style="28"/>
    <col min="259" max="259" width="14.625" style="28" customWidth="1"/>
    <col min="260" max="267" width="14" style="28" customWidth="1"/>
    <col min="268" max="268" width="15" style="28" customWidth="1"/>
    <col min="269" max="270" width="14" style="28"/>
    <col min="271" max="274" width="14" style="28" customWidth="1"/>
    <col min="275" max="512" width="14" style="28"/>
    <col min="513" max="513" width="8.25" style="28" customWidth="1"/>
    <col min="514" max="514" width="14" style="28"/>
    <col min="515" max="515" width="14.625" style="28" customWidth="1"/>
    <col min="516" max="523" width="14" style="28" customWidth="1"/>
    <col min="524" max="524" width="15" style="28" customWidth="1"/>
    <col min="525" max="526" width="14" style="28"/>
    <col min="527" max="530" width="14" style="28" customWidth="1"/>
    <col min="531" max="768" width="14" style="28"/>
    <col min="769" max="769" width="8.25" style="28" customWidth="1"/>
    <col min="770" max="770" width="14" style="28"/>
    <col min="771" max="771" width="14.625" style="28" customWidth="1"/>
    <col min="772" max="779" width="14" style="28" customWidth="1"/>
    <col min="780" max="780" width="15" style="28" customWidth="1"/>
    <col min="781" max="782" width="14" style="28"/>
    <col min="783" max="786" width="14" style="28" customWidth="1"/>
    <col min="787" max="1024" width="14" style="28"/>
    <col min="1025" max="1025" width="8.25" style="28" customWidth="1"/>
    <col min="1026" max="1026" width="14" style="28"/>
    <col min="1027" max="1027" width="14.625" style="28" customWidth="1"/>
    <col min="1028" max="1035" width="14" style="28" customWidth="1"/>
    <col min="1036" max="1036" width="15" style="28" customWidth="1"/>
    <col min="1037" max="1038" width="14" style="28"/>
    <col min="1039" max="1042" width="14" style="28" customWidth="1"/>
    <col min="1043" max="1280" width="14" style="28"/>
    <col min="1281" max="1281" width="8.25" style="28" customWidth="1"/>
    <col min="1282" max="1282" width="14" style="28"/>
    <col min="1283" max="1283" width="14.625" style="28" customWidth="1"/>
    <col min="1284" max="1291" width="14" style="28" customWidth="1"/>
    <col min="1292" max="1292" width="15" style="28" customWidth="1"/>
    <col min="1293" max="1294" width="14" style="28"/>
    <col min="1295" max="1298" width="14" style="28" customWidth="1"/>
    <col min="1299" max="1536" width="14" style="28"/>
    <col min="1537" max="1537" width="8.25" style="28" customWidth="1"/>
    <col min="1538" max="1538" width="14" style="28"/>
    <col min="1539" max="1539" width="14.625" style="28" customWidth="1"/>
    <col min="1540" max="1547" width="14" style="28" customWidth="1"/>
    <col min="1548" max="1548" width="15" style="28" customWidth="1"/>
    <col min="1549" max="1550" width="14" style="28"/>
    <col min="1551" max="1554" width="14" style="28" customWidth="1"/>
    <col min="1555" max="1792" width="14" style="28"/>
    <col min="1793" max="1793" width="8.25" style="28" customWidth="1"/>
    <col min="1794" max="1794" width="14" style="28"/>
    <col min="1795" max="1795" width="14.625" style="28" customWidth="1"/>
    <col min="1796" max="1803" width="14" style="28" customWidth="1"/>
    <col min="1804" max="1804" width="15" style="28" customWidth="1"/>
    <col min="1805" max="1806" width="14" style="28"/>
    <col min="1807" max="1810" width="14" style="28" customWidth="1"/>
    <col min="1811" max="2048" width="14" style="28"/>
    <col min="2049" max="2049" width="8.25" style="28" customWidth="1"/>
    <col min="2050" max="2050" width="14" style="28"/>
    <col min="2051" max="2051" width="14.625" style="28" customWidth="1"/>
    <col min="2052" max="2059" width="14" style="28" customWidth="1"/>
    <col min="2060" max="2060" width="15" style="28" customWidth="1"/>
    <col min="2061" max="2062" width="14" style="28"/>
    <col min="2063" max="2066" width="14" style="28" customWidth="1"/>
    <col min="2067" max="2304" width="14" style="28"/>
    <col min="2305" max="2305" width="8.25" style="28" customWidth="1"/>
    <col min="2306" max="2306" width="14" style="28"/>
    <col min="2307" max="2307" width="14.625" style="28" customWidth="1"/>
    <col min="2308" max="2315" width="14" style="28" customWidth="1"/>
    <col min="2316" max="2316" width="15" style="28" customWidth="1"/>
    <col min="2317" max="2318" width="14" style="28"/>
    <col min="2319" max="2322" width="14" style="28" customWidth="1"/>
    <col min="2323" max="2560" width="14" style="28"/>
    <col min="2561" max="2561" width="8.25" style="28" customWidth="1"/>
    <col min="2562" max="2562" width="14" style="28"/>
    <col min="2563" max="2563" width="14.625" style="28" customWidth="1"/>
    <col min="2564" max="2571" width="14" style="28" customWidth="1"/>
    <col min="2572" max="2572" width="15" style="28" customWidth="1"/>
    <col min="2573" max="2574" width="14" style="28"/>
    <col min="2575" max="2578" width="14" style="28" customWidth="1"/>
    <col min="2579" max="2816" width="14" style="28"/>
    <col min="2817" max="2817" width="8.25" style="28" customWidth="1"/>
    <col min="2818" max="2818" width="14" style="28"/>
    <col min="2819" max="2819" width="14.625" style="28" customWidth="1"/>
    <col min="2820" max="2827" width="14" style="28" customWidth="1"/>
    <col min="2828" max="2828" width="15" style="28" customWidth="1"/>
    <col min="2829" max="2830" width="14" style="28"/>
    <col min="2831" max="2834" width="14" style="28" customWidth="1"/>
    <col min="2835" max="3072" width="14" style="28"/>
    <col min="3073" max="3073" width="8.25" style="28" customWidth="1"/>
    <col min="3074" max="3074" width="14" style="28"/>
    <col min="3075" max="3075" width="14.625" style="28" customWidth="1"/>
    <col min="3076" max="3083" width="14" style="28" customWidth="1"/>
    <col min="3084" max="3084" width="15" style="28" customWidth="1"/>
    <col min="3085" max="3086" width="14" style="28"/>
    <col min="3087" max="3090" width="14" style="28" customWidth="1"/>
    <col min="3091" max="3328" width="14" style="28"/>
    <col min="3329" max="3329" width="8.25" style="28" customWidth="1"/>
    <col min="3330" max="3330" width="14" style="28"/>
    <col min="3331" max="3331" width="14.625" style="28" customWidth="1"/>
    <col min="3332" max="3339" width="14" style="28" customWidth="1"/>
    <col min="3340" max="3340" width="15" style="28" customWidth="1"/>
    <col min="3341" max="3342" width="14" style="28"/>
    <col min="3343" max="3346" width="14" style="28" customWidth="1"/>
    <col min="3347" max="3584" width="14" style="28"/>
    <col min="3585" max="3585" width="8.25" style="28" customWidth="1"/>
    <col min="3586" max="3586" width="14" style="28"/>
    <col min="3587" max="3587" width="14.625" style="28" customWidth="1"/>
    <col min="3588" max="3595" width="14" style="28" customWidth="1"/>
    <col min="3596" max="3596" width="15" style="28" customWidth="1"/>
    <col min="3597" max="3598" width="14" style="28"/>
    <col min="3599" max="3602" width="14" style="28" customWidth="1"/>
    <col min="3603" max="3840" width="14" style="28"/>
    <col min="3841" max="3841" width="8.25" style="28" customWidth="1"/>
    <col min="3842" max="3842" width="14" style="28"/>
    <col min="3843" max="3843" width="14.625" style="28" customWidth="1"/>
    <col min="3844" max="3851" width="14" style="28" customWidth="1"/>
    <col min="3852" max="3852" width="15" style="28" customWidth="1"/>
    <col min="3853" max="3854" width="14" style="28"/>
    <col min="3855" max="3858" width="14" style="28" customWidth="1"/>
    <col min="3859" max="4096" width="14" style="28"/>
    <col min="4097" max="4097" width="8.25" style="28" customWidth="1"/>
    <col min="4098" max="4098" width="14" style="28"/>
    <col min="4099" max="4099" width="14.625" style="28" customWidth="1"/>
    <col min="4100" max="4107" width="14" style="28" customWidth="1"/>
    <col min="4108" max="4108" width="15" style="28" customWidth="1"/>
    <col min="4109" max="4110" width="14" style="28"/>
    <col min="4111" max="4114" width="14" style="28" customWidth="1"/>
    <col min="4115" max="4352" width="14" style="28"/>
    <col min="4353" max="4353" width="8.25" style="28" customWidth="1"/>
    <col min="4354" max="4354" width="14" style="28"/>
    <col min="4355" max="4355" width="14.625" style="28" customWidth="1"/>
    <col min="4356" max="4363" width="14" style="28" customWidth="1"/>
    <col min="4364" max="4364" width="15" style="28" customWidth="1"/>
    <col min="4365" max="4366" width="14" style="28"/>
    <col min="4367" max="4370" width="14" style="28" customWidth="1"/>
    <col min="4371" max="4608" width="14" style="28"/>
    <col min="4609" max="4609" width="8.25" style="28" customWidth="1"/>
    <col min="4610" max="4610" width="14" style="28"/>
    <col min="4611" max="4611" width="14.625" style="28" customWidth="1"/>
    <col min="4612" max="4619" width="14" style="28" customWidth="1"/>
    <col min="4620" max="4620" width="15" style="28" customWidth="1"/>
    <col min="4621" max="4622" width="14" style="28"/>
    <col min="4623" max="4626" width="14" style="28" customWidth="1"/>
    <col min="4627" max="4864" width="14" style="28"/>
    <col min="4865" max="4865" width="8.25" style="28" customWidth="1"/>
    <col min="4866" max="4866" width="14" style="28"/>
    <col min="4867" max="4867" width="14.625" style="28" customWidth="1"/>
    <col min="4868" max="4875" width="14" style="28" customWidth="1"/>
    <col min="4876" max="4876" width="15" style="28" customWidth="1"/>
    <col min="4877" max="4878" width="14" style="28"/>
    <col min="4879" max="4882" width="14" style="28" customWidth="1"/>
    <col min="4883" max="5120" width="14" style="28"/>
    <col min="5121" max="5121" width="8.25" style="28" customWidth="1"/>
    <col min="5122" max="5122" width="14" style="28"/>
    <col min="5123" max="5123" width="14.625" style="28" customWidth="1"/>
    <col min="5124" max="5131" width="14" style="28" customWidth="1"/>
    <col min="5132" max="5132" width="15" style="28" customWidth="1"/>
    <col min="5133" max="5134" width="14" style="28"/>
    <col min="5135" max="5138" width="14" style="28" customWidth="1"/>
    <col min="5139" max="5376" width="14" style="28"/>
    <col min="5377" max="5377" width="8.25" style="28" customWidth="1"/>
    <col min="5378" max="5378" width="14" style="28"/>
    <col min="5379" max="5379" width="14.625" style="28" customWidth="1"/>
    <col min="5380" max="5387" width="14" style="28" customWidth="1"/>
    <col min="5388" max="5388" width="15" style="28" customWidth="1"/>
    <col min="5389" max="5390" width="14" style="28"/>
    <col min="5391" max="5394" width="14" style="28" customWidth="1"/>
    <col min="5395" max="5632" width="14" style="28"/>
    <col min="5633" max="5633" width="8.25" style="28" customWidth="1"/>
    <col min="5634" max="5634" width="14" style="28"/>
    <col min="5635" max="5635" width="14.625" style="28" customWidth="1"/>
    <col min="5636" max="5643" width="14" style="28" customWidth="1"/>
    <col min="5644" max="5644" width="15" style="28" customWidth="1"/>
    <col min="5645" max="5646" width="14" style="28"/>
    <col min="5647" max="5650" width="14" style="28" customWidth="1"/>
    <col min="5651" max="5888" width="14" style="28"/>
    <col min="5889" max="5889" width="8.25" style="28" customWidth="1"/>
    <col min="5890" max="5890" width="14" style="28"/>
    <col min="5891" max="5891" width="14.625" style="28" customWidth="1"/>
    <col min="5892" max="5899" width="14" style="28" customWidth="1"/>
    <col min="5900" max="5900" width="15" style="28" customWidth="1"/>
    <col min="5901" max="5902" width="14" style="28"/>
    <col min="5903" max="5906" width="14" style="28" customWidth="1"/>
    <col min="5907" max="6144" width="14" style="28"/>
    <col min="6145" max="6145" width="8.25" style="28" customWidth="1"/>
    <col min="6146" max="6146" width="14" style="28"/>
    <col min="6147" max="6147" width="14.625" style="28" customWidth="1"/>
    <col min="6148" max="6155" width="14" style="28" customWidth="1"/>
    <col min="6156" max="6156" width="15" style="28" customWidth="1"/>
    <col min="6157" max="6158" width="14" style="28"/>
    <col min="6159" max="6162" width="14" style="28" customWidth="1"/>
    <col min="6163" max="6400" width="14" style="28"/>
    <col min="6401" max="6401" width="8.25" style="28" customWidth="1"/>
    <col min="6402" max="6402" width="14" style="28"/>
    <col min="6403" max="6403" width="14.625" style="28" customWidth="1"/>
    <col min="6404" max="6411" width="14" style="28" customWidth="1"/>
    <col min="6412" max="6412" width="15" style="28" customWidth="1"/>
    <col min="6413" max="6414" width="14" style="28"/>
    <col min="6415" max="6418" width="14" style="28" customWidth="1"/>
    <col min="6419" max="6656" width="14" style="28"/>
    <col min="6657" max="6657" width="8.25" style="28" customWidth="1"/>
    <col min="6658" max="6658" width="14" style="28"/>
    <col min="6659" max="6659" width="14.625" style="28" customWidth="1"/>
    <col min="6660" max="6667" width="14" style="28" customWidth="1"/>
    <col min="6668" max="6668" width="15" style="28" customWidth="1"/>
    <col min="6669" max="6670" width="14" style="28"/>
    <col min="6671" max="6674" width="14" style="28" customWidth="1"/>
    <col min="6675" max="6912" width="14" style="28"/>
    <col min="6913" max="6913" width="8.25" style="28" customWidth="1"/>
    <col min="6914" max="6914" width="14" style="28"/>
    <col min="6915" max="6915" width="14.625" style="28" customWidth="1"/>
    <col min="6916" max="6923" width="14" style="28" customWidth="1"/>
    <col min="6924" max="6924" width="15" style="28" customWidth="1"/>
    <col min="6925" max="6926" width="14" style="28"/>
    <col min="6927" max="6930" width="14" style="28" customWidth="1"/>
    <col min="6931" max="7168" width="14" style="28"/>
    <col min="7169" max="7169" width="8.25" style="28" customWidth="1"/>
    <col min="7170" max="7170" width="14" style="28"/>
    <col min="7171" max="7171" width="14.625" style="28" customWidth="1"/>
    <col min="7172" max="7179" width="14" style="28" customWidth="1"/>
    <col min="7180" max="7180" width="15" style="28" customWidth="1"/>
    <col min="7181" max="7182" width="14" style="28"/>
    <col min="7183" max="7186" width="14" style="28" customWidth="1"/>
    <col min="7187" max="7424" width="14" style="28"/>
    <col min="7425" max="7425" width="8.25" style="28" customWidth="1"/>
    <col min="7426" max="7426" width="14" style="28"/>
    <col min="7427" max="7427" width="14.625" style="28" customWidth="1"/>
    <col min="7428" max="7435" width="14" style="28" customWidth="1"/>
    <col min="7436" max="7436" width="15" style="28" customWidth="1"/>
    <col min="7437" max="7438" width="14" style="28"/>
    <col min="7439" max="7442" width="14" style="28" customWidth="1"/>
    <col min="7443" max="7680" width="14" style="28"/>
    <col min="7681" max="7681" width="8.25" style="28" customWidth="1"/>
    <col min="7682" max="7682" width="14" style="28"/>
    <col min="7683" max="7683" width="14.625" style="28" customWidth="1"/>
    <col min="7684" max="7691" width="14" style="28" customWidth="1"/>
    <col min="7692" max="7692" width="15" style="28" customWidth="1"/>
    <col min="7693" max="7694" width="14" style="28"/>
    <col min="7695" max="7698" width="14" style="28" customWidth="1"/>
    <col min="7699" max="7936" width="14" style="28"/>
    <col min="7937" max="7937" width="8.25" style="28" customWidth="1"/>
    <col min="7938" max="7938" width="14" style="28"/>
    <col min="7939" max="7939" width="14.625" style="28" customWidth="1"/>
    <col min="7940" max="7947" width="14" style="28" customWidth="1"/>
    <col min="7948" max="7948" width="15" style="28" customWidth="1"/>
    <col min="7949" max="7950" width="14" style="28"/>
    <col min="7951" max="7954" width="14" style="28" customWidth="1"/>
    <col min="7955" max="8192" width="14" style="28"/>
    <col min="8193" max="8193" width="8.25" style="28" customWidth="1"/>
    <col min="8194" max="8194" width="14" style="28"/>
    <col min="8195" max="8195" width="14.625" style="28" customWidth="1"/>
    <col min="8196" max="8203" width="14" style="28" customWidth="1"/>
    <col min="8204" max="8204" width="15" style="28" customWidth="1"/>
    <col min="8205" max="8206" width="14" style="28"/>
    <col min="8207" max="8210" width="14" style="28" customWidth="1"/>
    <col min="8211" max="8448" width="14" style="28"/>
    <col min="8449" max="8449" width="8.25" style="28" customWidth="1"/>
    <col min="8450" max="8450" width="14" style="28"/>
    <col min="8451" max="8451" width="14.625" style="28" customWidth="1"/>
    <col min="8452" max="8459" width="14" style="28" customWidth="1"/>
    <col min="8460" max="8460" width="15" style="28" customWidth="1"/>
    <col min="8461" max="8462" width="14" style="28"/>
    <col min="8463" max="8466" width="14" style="28" customWidth="1"/>
    <col min="8467" max="8704" width="14" style="28"/>
    <col min="8705" max="8705" width="8.25" style="28" customWidth="1"/>
    <col min="8706" max="8706" width="14" style="28"/>
    <col min="8707" max="8707" width="14.625" style="28" customWidth="1"/>
    <col min="8708" max="8715" width="14" style="28" customWidth="1"/>
    <col min="8716" max="8716" width="15" style="28" customWidth="1"/>
    <col min="8717" max="8718" width="14" style="28"/>
    <col min="8719" max="8722" width="14" style="28" customWidth="1"/>
    <col min="8723" max="8960" width="14" style="28"/>
    <col min="8961" max="8961" width="8.25" style="28" customWidth="1"/>
    <col min="8962" max="8962" width="14" style="28"/>
    <col min="8963" max="8963" width="14.625" style="28" customWidth="1"/>
    <col min="8964" max="8971" width="14" style="28" customWidth="1"/>
    <col min="8972" max="8972" width="15" style="28" customWidth="1"/>
    <col min="8973" max="8974" width="14" style="28"/>
    <col min="8975" max="8978" width="14" style="28" customWidth="1"/>
    <col min="8979" max="9216" width="14" style="28"/>
    <col min="9217" max="9217" width="8.25" style="28" customWidth="1"/>
    <col min="9218" max="9218" width="14" style="28"/>
    <col min="9219" max="9219" width="14.625" style="28" customWidth="1"/>
    <col min="9220" max="9227" width="14" style="28" customWidth="1"/>
    <col min="9228" max="9228" width="15" style="28" customWidth="1"/>
    <col min="9229" max="9230" width="14" style="28"/>
    <col min="9231" max="9234" width="14" style="28" customWidth="1"/>
    <col min="9235" max="9472" width="14" style="28"/>
    <col min="9473" max="9473" width="8.25" style="28" customWidth="1"/>
    <col min="9474" max="9474" width="14" style="28"/>
    <col min="9475" max="9475" width="14.625" style="28" customWidth="1"/>
    <col min="9476" max="9483" width="14" style="28" customWidth="1"/>
    <col min="9484" max="9484" width="15" style="28" customWidth="1"/>
    <col min="9485" max="9486" width="14" style="28"/>
    <col min="9487" max="9490" width="14" style="28" customWidth="1"/>
    <col min="9491" max="9728" width="14" style="28"/>
    <col min="9729" max="9729" width="8.25" style="28" customWidth="1"/>
    <col min="9730" max="9730" width="14" style="28"/>
    <col min="9731" max="9731" width="14.625" style="28" customWidth="1"/>
    <col min="9732" max="9739" width="14" style="28" customWidth="1"/>
    <col min="9740" max="9740" width="15" style="28" customWidth="1"/>
    <col min="9741" max="9742" width="14" style="28"/>
    <col min="9743" max="9746" width="14" style="28" customWidth="1"/>
    <col min="9747" max="9984" width="14" style="28"/>
    <col min="9985" max="9985" width="8.25" style="28" customWidth="1"/>
    <col min="9986" max="9986" width="14" style="28"/>
    <col min="9987" max="9987" width="14.625" style="28" customWidth="1"/>
    <col min="9988" max="9995" width="14" style="28" customWidth="1"/>
    <col min="9996" max="9996" width="15" style="28" customWidth="1"/>
    <col min="9997" max="9998" width="14" style="28"/>
    <col min="9999" max="10002" width="14" style="28" customWidth="1"/>
    <col min="10003" max="10240" width="14" style="28"/>
    <col min="10241" max="10241" width="8.25" style="28" customWidth="1"/>
    <col min="10242" max="10242" width="14" style="28"/>
    <col min="10243" max="10243" width="14.625" style="28" customWidth="1"/>
    <col min="10244" max="10251" width="14" style="28" customWidth="1"/>
    <col min="10252" max="10252" width="15" style="28" customWidth="1"/>
    <col min="10253" max="10254" width="14" style="28"/>
    <col min="10255" max="10258" width="14" style="28" customWidth="1"/>
    <col min="10259" max="10496" width="14" style="28"/>
    <col min="10497" max="10497" width="8.25" style="28" customWidth="1"/>
    <col min="10498" max="10498" width="14" style="28"/>
    <col min="10499" max="10499" width="14.625" style="28" customWidth="1"/>
    <col min="10500" max="10507" width="14" style="28" customWidth="1"/>
    <col min="10508" max="10508" width="15" style="28" customWidth="1"/>
    <col min="10509" max="10510" width="14" style="28"/>
    <col min="10511" max="10514" width="14" style="28" customWidth="1"/>
    <col min="10515" max="10752" width="14" style="28"/>
    <col min="10753" max="10753" width="8.25" style="28" customWidth="1"/>
    <col min="10754" max="10754" width="14" style="28"/>
    <col min="10755" max="10755" width="14.625" style="28" customWidth="1"/>
    <col min="10756" max="10763" width="14" style="28" customWidth="1"/>
    <col min="10764" max="10764" width="15" style="28" customWidth="1"/>
    <col min="10765" max="10766" width="14" style="28"/>
    <col min="10767" max="10770" width="14" style="28" customWidth="1"/>
    <col min="10771" max="11008" width="14" style="28"/>
    <col min="11009" max="11009" width="8.25" style="28" customWidth="1"/>
    <col min="11010" max="11010" width="14" style="28"/>
    <col min="11011" max="11011" width="14.625" style="28" customWidth="1"/>
    <col min="11012" max="11019" width="14" style="28" customWidth="1"/>
    <col min="11020" max="11020" width="15" style="28" customWidth="1"/>
    <col min="11021" max="11022" width="14" style="28"/>
    <col min="11023" max="11026" width="14" style="28" customWidth="1"/>
    <col min="11027" max="11264" width="14" style="28"/>
    <col min="11265" max="11265" width="8.25" style="28" customWidth="1"/>
    <col min="11266" max="11266" width="14" style="28"/>
    <col min="11267" max="11267" width="14.625" style="28" customWidth="1"/>
    <col min="11268" max="11275" width="14" style="28" customWidth="1"/>
    <col min="11276" max="11276" width="15" style="28" customWidth="1"/>
    <col min="11277" max="11278" width="14" style="28"/>
    <col min="11279" max="11282" width="14" style="28" customWidth="1"/>
    <col min="11283" max="11520" width="14" style="28"/>
    <col min="11521" max="11521" width="8.25" style="28" customWidth="1"/>
    <col min="11522" max="11522" width="14" style="28"/>
    <col min="11523" max="11523" width="14.625" style="28" customWidth="1"/>
    <col min="11524" max="11531" width="14" style="28" customWidth="1"/>
    <col min="11532" max="11532" width="15" style="28" customWidth="1"/>
    <col min="11533" max="11534" width="14" style="28"/>
    <col min="11535" max="11538" width="14" style="28" customWidth="1"/>
    <col min="11539" max="11776" width="14" style="28"/>
    <col min="11777" max="11777" width="8.25" style="28" customWidth="1"/>
    <col min="11778" max="11778" width="14" style="28"/>
    <col min="11779" max="11779" width="14.625" style="28" customWidth="1"/>
    <col min="11780" max="11787" width="14" style="28" customWidth="1"/>
    <col min="11788" max="11788" width="15" style="28" customWidth="1"/>
    <col min="11789" max="11790" width="14" style="28"/>
    <col min="11791" max="11794" width="14" style="28" customWidth="1"/>
    <col min="11795" max="12032" width="14" style="28"/>
    <col min="12033" max="12033" width="8.25" style="28" customWidth="1"/>
    <col min="12034" max="12034" width="14" style="28"/>
    <col min="12035" max="12035" width="14.625" style="28" customWidth="1"/>
    <col min="12036" max="12043" width="14" style="28" customWidth="1"/>
    <col min="12044" max="12044" width="15" style="28" customWidth="1"/>
    <col min="12045" max="12046" width="14" style="28"/>
    <col min="12047" max="12050" width="14" style="28" customWidth="1"/>
    <col min="12051" max="12288" width="14" style="28"/>
    <col min="12289" max="12289" width="8.25" style="28" customWidth="1"/>
    <col min="12290" max="12290" width="14" style="28"/>
    <col min="12291" max="12291" width="14.625" style="28" customWidth="1"/>
    <col min="12292" max="12299" width="14" style="28" customWidth="1"/>
    <col min="12300" max="12300" width="15" style="28" customWidth="1"/>
    <col min="12301" max="12302" width="14" style="28"/>
    <col min="12303" max="12306" width="14" style="28" customWidth="1"/>
    <col min="12307" max="12544" width="14" style="28"/>
    <col min="12545" max="12545" width="8.25" style="28" customWidth="1"/>
    <col min="12546" max="12546" width="14" style="28"/>
    <col min="12547" max="12547" width="14.625" style="28" customWidth="1"/>
    <col min="12548" max="12555" width="14" style="28" customWidth="1"/>
    <col min="12556" max="12556" width="15" style="28" customWidth="1"/>
    <col min="12557" max="12558" width="14" style="28"/>
    <col min="12559" max="12562" width="14" style="28" customWidth="1"/>
    <col min="12563" max="12800" width="14" style="28"/>
    <col min="12801" max="12801" width="8.25" style="28" customWidth="1"/>
    <col min="12802" max="12802" width="14" style="28"/>
    <col min="12803" max="12803" width="14.625" style="28" customWidth="1"/>
    <col min="12804" max="12811" width="14" style="28" customWidth="1"/>
    <col min="12812" max="12812" width="15" style="28" customWidth="1"/>
    <col min="12813" max="12814" width="14" style="28"/>
    <col min="12815" max="12818" width="14" style="28" customWidth="1"/>
    <col min="12819" max="13056" width="14" style="28"/>
    <col min="13057" max="13057" width="8.25" style="28" customWidth="1"/>
    <col min="13058" max="13058" width="14" style="28"/>
    <col min="13059" max="13059" width="14.625" style="28" customWidth="1"/>
    <col min="13060" max="13067" width="14" style="28" customWidth="1"/>
    <col min="13068" max="13068" width="15" style="28" customWidth="1"/>
    <col min="13069" max="13070" width="14" style="28"/>
    <col min="13071" max="13074" width="14" style="28" customWidth="1"/>
    <col min="13075" max="13312" width="14" style="28"/>
    <col min="13313" max="13313" width="8.25" style="28" customWidth="1"/>
    <col min="13314" max="13314" width="14" style="28"/>
    <col min="13315" max="13315" width="14.625" style="28" customWidth="1"/>
    <col min="13316" max="13323" width="14" style="28" customWidth="1"/>
    <col min="13324" max="13324" width="15" style="28" customWidth="1"/>
    <col min="13325" max="13326" width="14" style="28"/>
    <col min="13327" max="13330" width="14" style="28" customWidth="1"/>
    <col min="13331" max="13568" width="14" style="28"/>
    <col min="13569" max="13569" width="8.25" style="28" customWidth="1"/>
    <col min="13570" max="13570" width="14" style="28"/>
    <col min="13571" max="13571" width="14.625" style="28" customWidth="1"/>
    <col min="13572" max="13579" width="14" style="28" customWidth="1"/>
    <col min="13580" max="13580" width="15" style="28" customWidth="1"/>
    <col min="13581" max="13582" width="14" style="28"/>
    <col min="13583" max="13586" width="14" style="28" customWidth="1"/>
    <col min="13587" max="13824" width="14" style="28"/>
    <col min="13825" max="13825" width="8.25" style="28" customWidth="1"/>
    <col min="13826" max="13826" width="14" style="28"/>
    <col min="13827" max="13827" width="14.625" style="28" customWidth="1"/>
    <col min="13828" max="13835" width="14" style="28" customWidth="1"/>
    <col min="13836" max="13836" width="15" style="28" customWidth="1"/>
    <col min="13837" max="13838" width="14" style="28"/>
    <col min="13839" max="13842" width="14" style="28" customWidth="1"/>
    <col min="13843" max="14080" width="14" style="28"/>
    <col min="14081" max="14081" width="8.25" style="28" customWidth="1"/>
    <col min="14082" max="14082" width="14" style="28"/>
    <col min="14083" max="14083" width="14.625" style="28" customWidth="1"/>
    <col min="14084" max="14091" width="14" style="28" customWidth="1"/>
    <col min="14092" max="14092" width="15" style="28" customWidth="1"/>
    <col min="14093" max="14094" width="14" style="28"/>
    <col min="14095" max="14098" width="14" style="28" customWidth="1"/>
    <col min="14099" max="14336" width="14" style="28"/>
    <col min="14337" max="14337" width="8.25" style="28" customWidth="1"/>
    <col min="14338" max="14338" width="14" style="28"/>
    <col min="14339" max="14339" width="14.625" style="28" customWidth="1"/>
    <col min="14340" max="14347" width="14" style="28" customWidth="1"/>
    <col min="14348" max="14348" width="15" style="28" customWidth="1"/>
    <col min="14349" max="14350" width="14" style="28"/>
    <col min="14351" max="14354" width="14" style="28" customWidth="1"/>
    <col min="14355" max="14592" width="14" style="28"/>
    <col min="14593" max="14593" width="8.25" style="28" customWidth="1"/>
    <col min="14594" max="14594" width="14" style="28"/>
    <col min="14595" max="14595" width="14.625" style="28" customWidth="1"/>
    <col min="14596" max="14603" width="14" style="28" customWidth="1"/>
    <col min="14604" max="14604" width="15" style="28" customWidth="1"/>
    <col min="14605" max="14606" width="14" style="28"/>
    <col min="14607" max="14610" width="14" style="28" customWidth="1"/>
    <col min="14611" max="14848" width="14" style="28"/>
    <col min="14849" max="14849" width="8.25" style="28" customWidth="1"/>
    <col min="14850" max="14850" width="14" style="28"/>
    <col min="14851" max="14851" width="14.625" style="28" customWidth="1"/>
    <col min="14852" max="14859" width="14" style="28" customWidth="1"/>
    <col min="14860" max="14860" width="15" style="28" customWidth="1"/>
    <col min="14861" max="14862" width="14" style="28"/>
    <col min="14863" max="14866" width="14" style="28" customWidth="1"/>
    <col min="14867" max="15104" width="14" style="28"/>
    <col min="15105" max="15105" width="8.25" style="28" customWidth="1"/>
    <col min="15106" max="15106" width="14" style="28"/>
    <col min="15107" max="15107" width="14.625" style="28" customWidth="1"/>
    <col min="15108" max="15115" width="14" style="28" customWidth="1"/>
    <col min="15116" max="15116" width="15" style="28" customWidth="1"/>
    <col min="15117" max="15118" width="14" style="28"/>
    <col min="15119" max="15122" width="14" style="28" customWidth="1"/>
    <col min="15123" max="15360" width="14" style="28"/>
    <col min="15361" max="15361" width="8.25" style="28" customWidth="1"/>
    <col min="15362" max="15362" width="14" style="28"/>
    <col min="15363" max="15363" width="14.625" style="28" customWidth="1"/>
    <col min="15364" max="15371" width="14" style="28" customWidth="1"/>
    <col min="15372" max="15372" width="15" style="28" customWidth="1"/>
    <col min="15373" max="15374" width="14" style="28"/>
    <col min="15375" max="15378" width="14" style="28" customWidth="1"/>
    <col min="15379" max="15616" width="14" style="28"/>
    <col min="15617" max="15617" width="8.25" style="28" customWidth="1"/>
    <col min="15618" max="15618" width="14" style="28"/>
    <col min="15619" max="15619" width="14.625" style="28" customWidth="1"/>
    <col min="15620" max="15627" width="14" style="28" customWidth="1"/>
    <col min="15628" max="15628" width="15" style="28" customWidth="1"/>
    <col min="15629" max="15630" width="14" style="28"/>
    <col min="15631" max="15634" width="14" style="28" customWidth="1"/>
    <col min="15635" max="15872" width="14" style="28"/>
    <col min="15873" max="15873" width="8.25" style="28" customWidth="1"/>
    <col min="15874" max="15874" width="14" style="28"/>
    <col min="15875" max="15875" width="14.625" style="28" customWidth="1"/>
    <col min="15876" max="15883" width="14" style="28" customWidth="1"/>
    <col min="15884" max="15884" width="15" style="28" customWidth="1"/>
    <col min="15885" max="15886" width="14" style="28"/>
    <col min="15887" max="15890" width="14" style="28" customWidth="1"/>
    <col min="15891" max="16128" width="14" style="28"/>
    <col min="16129" max="16129" width="8.25" style="28" customWidth="1"/>
    <col min="16130" max="16130" width="14" style="28"/>
    <col min="16131" max="16131" width="14.625" style="28" customWidth="1"/>
    <col min="16132" max="16139" width="14" style="28" customWidth="1"/>
    <col min="16140" max="16140" width="15" style="28" customWidth="1"/>
    <col min="16141" max="16142" width="14" style="28"/>
    <col min="16143" max="16146" width="14" style="28" customWidth="1"/>
    <col min="16147" max="16384" width="14" style="28"/>
  </cols>
  <sheetData>
    <row r="1" spans="1:117" s="37" customFormat="1" ht="18" customHeight="1">
      <c r="A1" s="184" t="s">
        <v>107</v>
      </c>
      <c r="B1" s="185"/>
      <c r="C1" s="185"/>
      <c r="D1" s="185"/>
      <c r="E1" s="185"/>
      <c r="F1" s="185"/>
      <c r="G1" s="185"/>
      <c r="H1" s="185"/>
      <c r="I1" s="185"/>
      <c r="J1" s="186"/>
      <c r="K1" s="39"/>
      <c r="M1" s="39"/>
      <c r="N1" s="21"/>
      <c r="O1" s="21"/>
      <c r="P1" s="21"/>
      <c r="Q1" s="21"/>
      <c r="R1" s="21"/>
      <c r="S1" s="39"/>
      <c r="T1" s="39"/>
      <c r="U1" s="39"/>
      <c r="V1" s="39"/>
      <c r="W1" s="39"/>
      <c r="X1" s="39"/>
      <c r="Y1" s="39"/>
      <c r="Z1" s="39"/>
    </row>
    <row r="2" spans="1:117" s="26" customFormat="1" ht="11.1" customHeight="1">
      <c r="A2" s="29" t="s">
        <v>7</v>
      </c>
      <c r="B2" s="30" t="s">
        <v>8</v>
      </c>
      <c r="C2" s="187" t="s">
        <v>2</v>
      </c>
      <c r="D2" s="188"/>
      <c r="E2" s="188"/>
      <c r="F2" s="189"/>
      <c r="G2" s="195" t="s">
        <v>1</v>
      </c>
      <c r="H2" s="195"/>
      <c r="I2" s="195"/>
      <c r="J2" s="195"/>
      <c r="K2" s="26" t="s">
        <v>9</v>
      </c>
      <c r="M2" s="31"/>
      <c r="N2" s="21"/>
      <c r="O2" s="21"/>
      <c r="P2" s="21"/>
      <c r="Q2" s="21"/>
      <c r="R2" s="21"/>
      <c r="S2" s="31"/>
      <c r="T2" s="31"/>
      <c r="U2" s="31"/>
    </row>
    <row r="3" spans="1:117" s="17" customFormat="1" ht="11.1" customHeight="1">
      <c r="A3" s="190" t="s">
        <v>22</v>
      </c>
      <c r="B3" s="6" t="s">
        <v>11</v>
      </c>
      <c r="C3" s="89" t="s">
        <v>56</v>
      </c>
      <c r="D3" s="89" t="s">
        <v>57</v>
      </c>
      <c r="E3" s="89" t="s">
        <v>58</v>
      </c>
      <c r="F3" s="89" t="s">
        <v>59</v>
      </c>
      <c r="G3" s="89" t="s">
        <v>56</v>
      </c>
      <c r="H3" s="99" t="s">
        <v>57</v>
      </c>
      <c r="I3" s="89" t="s">
        <v>58</v>
      </c>
      <c r="J3" s="89" t="s">
        <v>59</v>
      </c>
      <c r="K3" s="21"/>
      <c r="L3" s="43"/>
      <c r="M3" s="21"/>
      <c r="N3" s="21"/>
      <c r="O3" s="21"/>
      <c r="P3" s="21"/>
      <c r="Q3" s="21"/>
      <c r="R3" s="21"/>
      <c r="S3" s="21"/>
      <c r="T3" s="21"/>
      <c r="U3" s="21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</row>
    <row r="4" spans="1:117" s="17" customFormat="1" ht="11.1" customHeight="1">
      <c r="A4" s="190"/>
      <c r="B4" s="6" t="s">
        <v>12</v>
      </c>
      <c r="C4" s="89" t="s">
        <v>13</v>
      </c>
      <c r="D4" s="89" t="s">
        <v>14</v>
      </c>
      <c r="E4" s="89" t="s">
        <v>14</v>
      </c>
      <c r="F4" s="89" t="s">
        <v>13</v>
      </c>
      <c r="G4" s="89" t="s">
        <v>13</v>
      </c>
      <c r="H4" s="99" t="s">
        <v>14</v>
      </c>
      <c r="I4" s="89" t="s">
        <v>14</v>
      </c>
      <c r="J4" s="89" t="s">
        <v>50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117" s="17" customFormat="1" ht="11.1" customHeight="1">
      <c r="A5" s="190"/>
      <c r="B5" s="6" t="s">
        <v>15</v>
      </c>
      <c r="C5" s="96" t="s">
        <v>0</v>
      </c>
      <c r="D5" s="96" t="s">
        <v>0</v>
      </c>
      <c r="E5" s="96" t="s">
        <v>0</v>
      </c>
      <c r="F5" s="96" t="s">
        <v>0</v>
      </c>
      <c r="G5" s="96" t="s">
        <v>0</v>
      </c>
      <c r="H5" s="100" t="s">
        <v>0</v>
      </c>
      <c r="I5" s="96" t="s">
        <v>0</v>
      </c>
      <c r="J5" s="96" t="s">
        <v>3</v>
      </c>
      <c r="K5" s="21"/>
      <c r="L5" s="21"/>
      <c r="M5" s="21"/>
      <c r="N5" s="24"/>
      <c r="O5" s="24"/>
      <c r="P5" s="24"/>
      <c r="Q5" s="24"/>
      <c r="R5" s="24"/>
      <c r="S5" s="21"/>
      <c r="T5" s="21"/>
      <c r="U5" s="21"/>
    </row>
    <row r="6" spans="1:117" s="17" customFormat="1" ht="11.1" customHeight="1">
      <c r="A6" s="190"/>
      <c r="B6" s="6" t="s">
        <v>16</v>
      </c>
      <c r="C6" s="181" t="s">
        <v>137</v>
      </c>
      <c r="D6" s="181" t="s">
        <v>137</v>
      </c>
      <c r="E6" s="181" t="s">
        <v>137</v>
      </c>
      <c r="F6" s="181" t="s">
        <v>137</v>
      </c>
      <c r="G6" s="181" t="s">
        <v>137</v>
      </c>
      <c r="H6" s="101">
        <v>86.15</v>
      </c>
      <c r="I6" s="181" t="s">
        <v>137</v>
      </c>
      <c r="J6" s="181" t="s">
        <v>137</v>
      </c>
      <c r="K6" s="21"/>
      <c r="L6" s="21"/>
      <c r="M6" s="21"/>
      <c r="N6" s="24"/>
      <c r="O6" s="24"/>
      <c r="P6" s="24"/>
      <c r="Q6" s="24"/>
      <c r="R6" s="24"/>
      <c r="S6" s="21"/>
      <c r="T6" s="21"/>
      <c r="U6" s="21"/>
    </row>
    <row r="7" spans="1:117" s="17" customFormat="1" ht="11.1" customHeight="1">
      <c r="A7" s="190"/>
      <c r="B7" s="6" t="s">
        <v>17</v>
      </c>
      <c r="C7" s="182"/>
      <c r="D7" s="182"/>
      <c r="E7" s="182"/>
      <c r="F7" s="182"/>
      <c r="G7" s="182"/>
      <c r="H7" s="103">
        <v>66.38</v>
      </c>
      <c r="I7" s="182"/>
      <c r="J7" s="182"/>
      <c r="K7" s="21"/>
      <c r="L7" s="21"/>
      <c r="M7" s="21"/>
      <c r="N7" s="24"/>
      <c r="O7" s="24"/>
      <c r="P7" s="24"/>
      <c r="Q7" s="24"/>
      <c r="R7" s="24"/>
      <c r="S7" s="21"/>
      <c r="T7" s="21"/>
      <c r="U7" s="21"/>
    </row>
    <row r="8" spans="1:117" s="17" customFormat="1" ht="11.1" customHeight="1">
      <c r="A8" s="190"/>
      <c r="B8" s="6" t="s">
        <v>18</v>
      </c>
      <c r="C8" s="182"/>
      <c r="D8" s="182"/>
      <c r="E8" s="182"/>
      <c r="F8" s="182"/>
      <c r="G8" s="182"/>
      <c r="H8" s="103">
        <v>29860.49</v>
      </c>
      <c r="I8" s="182"/>
      <c r="J8" s="182"/>
      <c r="K8" s="21"/>
      <c r="L8" s="21"/>
      <c r="M8" s="21"/>
      <c r="N8" s="24"/>
      <c r="O8" s="24"/>
      <c r="P8" s="24"/>
      <c r="Q8" s="24"/>
      <c r="R8" s="24"/>
      <c r="S8" s="21"/>
      <c r="T8" s="21"/>
      <c r="U8" s="21"/>
    </row>
    <row r="9" spans="1:117" s="17" customFormat="1" ht="11.1" customHeight="1">
      <c r="A9" s="190"/>
      <c r="B9" s="6" t="s">
        <v>19</v>
      </c>
      <c r="C9" s="182"/>
      <c r="D9" s="182"/>
      <c r="E9" s="182"/>
      <c r="F9" s="182"/>
      <c r="G9" s="182"/>
      <c r="H9" s="105">
        <v>23008</v>
      </c>
      <c r="I9" s="182"/>
      <c r="J9" s="182"/>
      <c r="K9" s="21"/>
      <c r="L9" s="21"/>
      <c r="M9" s="21"/>
      <c r="N9" s="24"/>
      <c r="O9" s="24"/>
      <c r="P9" s="24"/>
      <c r="Q9" s="24"/>
      <c r="R9" s="24"/>
      <c r="S9" s="21"/>
      <c r="T9" s="21"/>
      <c r="U9" s="21"/>
    </row>
    <row r="10" spans="1:117" s="17" customFormat="1" ht="11.1" customHeight="1">
      <c r="A10" s="190"/>
      <c r="B10" s="6" t="s">
        <v>20</v>
      </c>
      <c r="C10" s="183"/>
      <c r="D10" s="183"/>
      <c r="E10" s="183"/>
      <c r="F10" s="183"/>
      <c r="G10" s="183"/>
      <c r="H10" s="122">
        <v>1982139</v>
      </c>
      <c r="I10" s="183"/>
      <c r="J10" s="183"/>
      <c r="K10" s="23" t="e">
        <f>J10+I10+H10+G10+F10+E10+D10+C6</f>
        <v>#VALUE!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117" s="17" customFormat="1" ht="11.1" customHeight="1">
      <c r="A11" s="190" t="s">
        <v>23</v>
      </c>
      <c r="B11" s="6" t="s">
        <v>11</v>
      </c>
      <c r="C11" s="99" t="s">
        <v>60</v>
      </c>
      <c r="D11" s="89" t="s">
        <v>61</v>
      </c>
      <c r="E11" s="89" t="s">
        <v>62</v>
      </c>
      <c r="F11" s="89" t="s">
        <v>63</v>
      </c>
      <c r="G11" s="89" t="s">
        <v>60</v>
      </c>
      <c r="H11" s="89" t="s">
        <v>61</v>
      </c>
      <c r="I11" s="89" t="s">
        <v>62</v>
      </c>
      <c r="J11" s="89" t="s">
        <v>63</v>
      </c>
      <c r="K11" s="23">
        <f>J11+I11+H11+G11+F11+E11+D11+C11</f>
        <v>9620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117" s="17" customFormat="1" ht="11.1" customHeight="1">
      <c r="A12" s="190"/>
      <c r="B12" s="6" t="s">
        <v>16</v>
      </c>
      <c r="C12" s="101">
        <v>89.29</v>
      </c>
      <c r="D12" s="181" t="s">
        <v>137</v>
      </c>
      <c r="E12" s="181" t="s">
        <v>137</v>
      </c>
      <c r="F12" s="181" t="s">
        <v>137</v>
      </c>
      <c r="G12" s="181" t="s">
        <v>137</v>
      </c>
      <c r="H12" s="181" t="s">
        <v>137</v>
      </c>
      <c r="I12" s="181" t="s">
        <v>137</v>
      </c>
      <c r="J12" s="181" t="s">
        <v>137</v>
      </c>
      <c r="K12" s="23" t="e">
        <f>J12+I12+H12+G12+F12+E12+D12+C12</f>
        <v>#VALUE!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117" s="17" customFormat="1" ht="11.1" customHeight="1">
      <c r="A13" s="190"/>
      <c r="B13" s="6" t="s">
        <v>17</v>
      </c>
      <c r="C13" s="103" t="s">
        <v>42</v>
      </c>
      <c r="D13" s="182"/>
      <c r="E13" s="182"/>
      <c r="F13" s="182"/>
      <c r="G13" s="182"/>
      <c r="H13" s="182"/>
      <c r="I13" s="182"/>
      <c r="J13" s="182"/>
      <c r="K13" s="23">
        <f>J13+I13+H13+G13+F13+E13+D13+C13</f>
        <v>68.8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117" s="17" customFormat="1" ht="11.1" customHeight="1">
      <c r="A14" s="190"/>
      <c r="B14" s="6" t="s">
        <v>18</v>
      </c>
      <c r="C14" s="103">
        <v>29960.17</v>
      </c>
      <c r="D14" s="182"/>
      <c r="E14" s="182"/>
      <c r="F14" s="182"/>
      <c r="G14" s="182"/>
      <c r="H14" s="182"/>
      <c r="I14" s="182"/>
      <c r="J14" s="182"/>
      <c r="K14" s="23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117" s="18" customFormat="1" ht="11.1" customHeight="1">
      <c r="A15" s="190"/>
      <c r="B15" s="6" t="s">
        <v>19</v>
      </c>
      <c r="C15" s="107">
        <v>23085</v>
      </c>
      <c r="D15" s="182"/>
      <c r="E15" s="182"/>
      <c r="F15" s="182"/>
      <c r="G15" s="182"/>
      <c r="H15" s="182"/>
      <c r="I15" s="182"/>
      <c r="J15" s="182"/>
      <c r="K15" s="24">
        <f t="shared" ref="K15:K39" si="0">J15+I15+H15+G15+F15+E15+D15+C15</f>
        <v>23085</v>
      </c>
      <c r="L15" s="24"/>
      <c r="M15" s="24"/>
      <c r="N15" s="21"/>
      <c r="O15" s="21"/>
      <c r="P15" s="21"/>
      <c r="Q15" s="21"/>
      <c r="R15" s="21"/>
      <c r="S15" s="24"/>
      <c r="T15" s="24"/>
      <c r="U15" s="24"/>
    </row>
    <row r="16" spans="1:117" s="17" customFormat="1" ht="11.1" customHeight="1">
      <c r="A16" s="190"/>
      <c r="B16" s="6" t="s">
        <v>20</v>
      </c>
      <c r="C16" s="116">
        <v>2061260</v>
      </c>
      <c r="D16" s="183"/>
      <c r="E16" s="183"/>
      <c r="F16" s="183"/>
      <c r="G16" s="183"/>
      <c r="H16" s="183"/>
      <c r="I16" s="183"/>
      <c r="J16" s="183"/>
      <c r="K16" s="23">
        <f t="shared" si="0"/>
        <v>2061260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s="17" customFormat="1" ht="11.1" customHeight="1">
      <c r="A17" s="190" t="s">
        <v>24</v>
      </c>
      <c r="B17" s="6" t="s">
        <v>11</v>
      </c>
      <c r="C17" s="89" t="s">
        <v>64</v>
      </c>
      <c r="D17" s="89" t="s">
        <v>65</v>
      </c>
      <c r="E17" s="89" t="s">
        <v>66</v>
      </c>
      <c r="F17" s="89" t="s">
        <v>67</v>
      </c>
      <c r="G17" s="89" t="s">
        <v>64</v>
      </c>
      <c r="H17" s="89" t="s">
        <v>65</v>
      </c>
      <c r="I17" s="89" t="s">
        <v>66</v>
      </c>
      <c r="J17" s="89" t="s">
        <v>67</v>
      </c>
      <c r="K17" s="23">
        <f t="shared" si="0"/>
        <v>8820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s="17" customFormat="1" ht="11.1" customHeight="1">
      <c r="A18" s="190"/>
      <c r="B18" s="6"/>
      <c r="C18" s="179" t="s">
        <v>137</v>
      </c>
      <c r="D18" s="179" t="s">
        <v>137</v>
      </c>
      <c r="E18" s="179" t="s">
        <v>137</v>
      </c>
      <c r="F18" s="179" t="s">
        <v>137</v>
      </c>
      <c r="G18" s="179" t="s">
        <v>137</v>
      </c>
      <c r="H18" s="179" t="s">
        <v>137</v>
      </c>
      <c r="I18" s="179" t="s">
        <v>137</v>
      </c>
      <c r="J18" s="179" t="s">
        <v>137</v>
      </c>
      <c r="K18" s="23" t="e">
        <f t="shared" si="0"/>
        <v>#VALUE!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s="17" customFormat="1" ht="11.1" customHeight="1">
      <c r="A19" s="190" t="s">
        <v>25</v>
      </c>
      <c r="B19" s="6" t="s">
        <v>11</v>
      </c>
      <c r="C19" s="89" t="s">
        <v>68</v>
      </c>
      <c r="D19" s="89" t="s">
        <v>69</v>
      </c>
      <c r="E19" s="89" t="s">
        <v>70</v>
      </c>
      <c r="F19" s="89" t="s">
        <v>71</v>
      </c>
      <c r="G19" s="89" t="s">
        <v>68</v>
      </c>
      <c r="H19" s="89" t="s">
        <v>69</v>
      </c>
      <c r="I19" s="89" t="s">
        <v>70</v>
      </c>
      <c r="J19" s="89" t="s">
        <v>71</v>
      </c>
      <c r="K19" s="23">
        <f t="shared" si="0"/>
        <v>8020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s="17" customFormat="1" ht="11.1" customHeight="1">
      <c r="A20" s="190"/>
      <c r="B20" s="6"/>
      <c r="C20" s="179" t="s">
        <v>137</v>
      </c>
      <c r="D20" s="179" t="s">
        <v>137</v>
      </c>
      <c r="E20" s="179" t="s">
        <v>137</v>
      </c>
      <c r="F20" s="179" t="s">
        <v>137</v>
      </c>
      <c r="G20" s="179" t="s">
        <v>137</v>
      </c>
      <c r="H20" s="179" t="s">
        <v>137</v>
      </c>
      <c r="I20" s="179" t="s">
        <v>137</v>
      </c>
      <c r="J20" s="179" t="s">
        <v>137</v>
      </c>
      <c r="K20" s="23" t="e">
        <f t="shared" si="0"/>
        <v>#VALUE!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s="17" customFormat="1" ht="11.1" customHeight="1">
      <c r="A21" s="190" t="s">
        <v>26</v>
      </c>
      <c r="B21" s="6" t="s">
        <v>11</v>
      </c>
      <c r="C21" s="89" t="s">
        <v>72</v>
      </c>
      <c r="D21" s="89" t="s">
        <v>73</v>
      </c>
      <c r="E21" s="89" t="s">
        <v>74</v>
      </c>
      <c r="F21" s="89" t="s">
        <v>75</v>
      </c>
      <c r="G21" s="89" t="s">
        <v>72</v>
      </c>
      <c r="H21" s="89" t="s">
        <v>73</v>
      </c>
      <c r="I21" s="89" t="s">
        <v>74</v>
      </c>
      <c r="J21" s="89" t="s">
        <v>75</v>
      </c>
      <c r="K21" s="23">
        <f t="shared" si="0"/>
        <v>7220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s="17" customFormat="1" ht="11.1" customHeight="1">
      <c r="A22" s="190"/>
      <c r="B22" s="6"/>
      <c r="C22" s="179" t="s">
        <v>137</v>
      </c>
      <c r="D22" s="179" t="s">
        <v>137</v>
      </c>
      <c r="E22" s="179" t="s">
        <v>137</v>
      </c>
      <c r="F22" s="179" t="s">
        <v>137</v>
      </c>
      <c r="G22" s="179" t="s">
        <v>137</v>
      </c>
      <c r="H22" s="179" t="s">
        <v>137</v>
      </c>
      <c r="I22" s="179" t="s">
        <v>137</v>
      </c>
      <c r="J22" s="179" t="s">
        <v>137</v>
      </c>
      <c r="K22" s="23" t="e">
        <f t="shared" si="0"/>
        <v>#VALUE!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17" customFormat="1" ht="11.1" customHeight="1">
      <c r="A23" s="190" t="s">
        <v>27</v>
      </c>
      <c r="B23" s="6" t="s">
        <v>11</v>
      </c>
      <c r="C23" s="89" t="s">
        <v>76</v>
      </c>
      <c r="D23" s="89" t="s">
        <v>77</v>
      </c>
      <c r="E23" s="89" t="s">
        <v>78</v>
      </c>
      <c r="F23" s="89" t="s">
        <v>79</v>
      </c>
      <c r="G23" s="89" t="s">
        <v>76</v>
      </c>
      <c r="H23" s="89" t="s">
        <v>77</v>
      </c>
      <c r="I23" s="89" t="s">
        <v>78</v>
      </c>
      <c r="J23" s="89" t="s">
        <v>79</v>
      </c>
      <c r="K23" s="23">
        <f t="shared" si="0"/>
        <v>6420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s="17" customFormat="1" ht="11.1" customHeight="1">
      <c r="A24" s="190"/>
      <c r="B24" s="6"/>
      <c r="C24" s="179" t="s">
        <v>137</v>
      </c>
      <c r="D24" s="179" t="s">
        <v>137</v>
      </c>
      <c r="E24" s="179" t="s">
        <v>137</v>
      </c>
      <c r="F24" s="179" t="s">
        <v>137</v>
      </c>
      <c r="G24" s="179" t="s">
        <v>137</v>
      </c>
      <c r="H24" s="179" t="s">
        <v>137</v>
      </c>
      <c r="I24" s="179" t="s">
        <v>137</v>
      </c>
      <c r="J24" s="179" t="s">
        <v>137</v>
      </c>
      <c r="K24" s="23" t="e">
        <f t="shared" si="0"/>
        <v>#VALUE!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s="17" customFormat="1" ht="11.1" customHeight="1">
      <c r="A25" s="190" t="s">
        <v>28</v>
      </c>
      <c r="B25" s="6" t="s">
        <v>11</v>
      </c>
      <c r="C25" s="89" t="s">
        <v>80</v>
      </c>
      <c r="D25" s="89" t="s">
        <v>81</v>
      </c>
      <c r="E25" s="89" t="s">
        <v>82</v>
      </c>
      <c r="F25" s="89" t="s">
        <v>83</v>
      </c>
      <c r="G25" s="89" t="s">
        <v>80</v>
      </c>
      <c r="H25" s="89" t="s">
        <v>81</v>
      </c>
      <c r="I25" s="89" t="s">
        <v>82</v>
      </c>
      <c r="J25" s="89" t="s">
        <v>83</v>
      </c>
      <c r="K25" s="23">
        <f t="shared" si="0"/>
        <v>5620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s="17" customFormat="1" ht="11.1" customHeight="1">
      <c r="A26" s="190"/>
      <c r="B26" s="6"/>
      <c r="C26" s="179" t="s">
        <v>137</v>
      </c>
      <c r="D26" s="179" t="s">
        <v>137</v>
      </c>
      <c r="E26" s="179" t="s">
        <v>137</v>
      </c>
      <c r="F26" s="179" t="s">
        <v>137</v>
      </c>
      <c r="G26" s="179" t="s">
        <v>137</v>
      </c>
      <c r="H26" s="179" t="s">
        <v>137</v>
      </c>
      <c r="I26" s="179" t="s">
        <v>137</v>
      </c>
      <c r="J26" s="179" t="s">
        <v>137</v>
      </c>
      <c r="K26" s="23" t="e">
        <f t="shared" si="0"/>
        <v>#VALUE!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s="17" customFormat="1" ht="11.1" customHeight="1">
      <c r="A27" s="190" t="s">
        <v>29</v>
      </c>
      <c r="B27" s="6" t="s">
        <v>11</v>
      </c>
      <c r="C27" s="89" t="s">
        <v>84</v>
      </c>
      <c r="D27" s="89" t="s">
        <v>85</v>
      </c>
      <c r="E27" s="89" t="s">
        <v>86</v>
      </c>
      <c r="F27" s="89" t="s">
        <v>87</v>
      </c>
      <c r="G27" s="89" t="s">
        <v>84</v>
      </c>
      <c r="H27" s="89" t="s">
        <v>85</v>
      </c>
      <c r="I27" s="89" t="s">
        <v>86</v>
      </c>
      <c r="J27" s="89" t="s">
        <v>87</v>
      </c>
      <c r="K27" s="23">
        <f t="shared" si="0"/>
        <v>4820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17" customFormat="1" ht="11.1" customHeight="1">
      <c r="A28" s="190"/>
      <c r="B28" s="6"/>
      <c r="C28" s="179" t="s">
        <v>137</v>
      </c>
      <c r="D28" s="179" t="s">
        <v>137</v>
      </c>
      <c r="E28" s="179" t="s">
        <v>137</v>
      </c>
      <c r="F28" s="179" t="s">
        <v>137</v>
      </c>
      <c r="G28" s="179" t="s">
        <v>137</v>
      </c>
      <c r="H28" s="179" t="s">
        <v>137</v>
      </c>
      <c r="I28" s="179" t="s">
        <v>137</v>
      </c>
      <c r="J28" s="179" t="s">
        <v>137</v>
      </c>
      <c r="K28" s="23" t="e">
        <f t="shared" si="0"/>
        <v>#VALUE!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s="17" customFormat="1" ht="11.1" customHeight="1">
      <c r="A29" s="190" t="s">
        <v>30</v>
      </c>
      <c r="B29" s="6" t="s">
        <v>11</v>
      </c>
      <c r="C29" s="89" t="s">
        <v>88</v>
      </c>
      <c r="D29" s="89" t="s">
        <v>89</v>
      </c>
      <c r="E29" s="89" t="s">
        <v>90</v>
      </c>
      <c r="F29" s="89" t="s">
        <v>91</v>
      </c>
      <c r="G29" s="89" t="s">
        <v>88</v>
      </c>
      <c r="H29" s="89" t="s">
        <v>89</v>
      </c>
      <c r="I29" s="89" t="s">
        <v>90</v>
      </c>
      <c r="J29" s="89" t="s">
        <v>91</v>
      </c>
      <c r="K29" s="23">
        <f t="shared" si="0"/>
        <v>4020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s="17" customFormat="1" ht="11.1" customHeight="1">
      <c r="A30" s="190"/>
      <c r="B30" s="6"/>
      <c r="C30" s="179" t="s">
        <v>137</v>
      </c>
      <c r="D30" s="179" t="s">
        <v>137</v>
      </c>
      <c r="E30" s="179" t="s">
        <v>137</v>
      </c>
      <c r="F30" s="179" t="s">
        <v>137</v>
      </c>
      <c r="G30" s="179" t="s">
        <v>137</v>
      </c>
      <c r="H30" s="179" t="s">
        <v>137</v>
      </c>
      <c r="I30" s="179" t="s">
        <v>137</v>
      </c>
      <c r="J30" s="179" t="s">
        <v>137</v>
      </c>
      <c r="K30" s="23" t="e">
        <f t="shared" si="0"/>
        <v>#VALUE!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s="17" customFormat="1" ht="11.1" customHeight="1">
      <c r="A31" s="190" t="s">
        <v>31</v>
      </c>
      <c r="B31" s="6" t="s">
        <v>11</v>
      </c>
      <c r="C31" s="89" t="s">
        <v>92</v>
      </c>
      <c r="D31" s="89" t="s">
        <v>93</v>
      </c>
      <c r="E31" s="89" t="s">
        <v>94</v>
      </c>
      <c r="F31" s="89" t="s">
        <v>95</v>
      </c>
      <c r="G31" s="89" t="s">
        <v>92</v>
      </c>
      <c r="H31" s="89" t="s">
        <v>93</v>
      </c>
      <c r="I31" s="89" t="s">
        <v>94</v>
      </c>
      <c r="J31" s="89" t="s">
        <v>95</v>
      </c>
      <c r="K31" s="23">
        <f t="shared" si="0"/>
        <v>3220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s="17" customFormat="1" ht="11.1" customHeight="1">
      <c r="A32" s="190"/>
      <c r="B32" s="6"/>
      <c r="C32" s="179" t="s">
        <v>137</v>
      </c>
      <c r="D32" s="179" t="s">
        <v>137</v>
      </c>
      <c r="E32" s="179" t="s">
        <v>137</v>
      </c>
      <c r="F32" s="179" t="s">
        <v>137</v>
      </c>
      <c r="G32" s="179" t="s">
        <v>137</v>
      </c>
      <c r="H32" s="179" t="s">
        <v>137</v>
      </c>
      <c r="I32" s="179" t="s">
        <v>137</v>
      </c>
      <c r="J32" s="179" t="s">
        <v>137</v>
      </c>
      <c r="K32" s="23" t="e">
        <f t="shared" si="0"/>
        <v>#VALUE!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6" s="17" customFormat="1" ht="11.1" customHeight="1">
      <c r="A33" s="190" t="s">
        <v>32</v>
      </c>
      <c r="B33" s="6" t="s">
        <v>11</v>
      </c>
      <c r="C33" s="89" t="s">
        <v>96</v>
      </c>
      <c r="D33" s="89" t="s">
        <v>97</v>
      </c>
      <c r="E33" s="89" t="s">
        <v>98</v>
      </c>
      <c r="F33" s="89" t="s">
        <v>99</v>
      </c>
      <c r="G33" s="89" t="s">
        <v>96</v>
      </c>
      <c r="H33" s="89" t="s">
        <v>97</v>
      </c>
      <c r="I33" s="89" t="s">
        <v>98</v>
      </c>
      <c r="J33" s="89" t="s">
        <v>99</v>
      </c>
      <c r="K33" s="23">
        <f t="shared" si="0"/>
        <v>2420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6" s="17" customFormat="1" ht="11.1" customHeight="1">
      <c r="A34" s="190"/>
      <c r="B34" s="6"/>
      <c r="C34" s="179" t="s">
        <v>137</v>
      </c>
      <c r="D34" s="179" t="s">
        <v>137</v>
      </c>
      <c r="E34" s="179" t="s">
        <v>137</v>
      </c>
      <c r="F34" s="179" t="s">
        <v>137</v>
      </c>
      <c r="G34" s="179" t="s">
        <v>137</v>
      </c>
      <c r="H34" s="179" t="s">
        <v>137</v>
      </c>
      <c r="I34" s="179" t="s">
        <v>137</v>
      </c>
      <c r="J34" s="179" t="s">
        <v>137</v>
      </c>
      <c r="K34" s="23" t="e">
        <f t="shared" si="0"/>
        <v>#VALUE!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6" s="17" customFormat="1" ht="11.1" customHeight="1">
      <c r="A35" s="190" t="s">
        <v>33</v>
      </c>
      <c r="B35" s="6" t="s">
        <v>11</v>
      </c>
      <c r="C35" s="89" t="s">
        <v>100</v>
      </c>
      <c r="D35" s="89" t="s">
        <v>101</v>
      </c>
      <c r="E35" s="89" t="s">
        <v>34</v>
      </c>
      <c r="F35" s="89" t="s">
        <v>102</v>
      </c>
      <c r="G35" s="89" t="s">
        <v>100</v>
      </c>
      <c r="H35" s="89" t="s">
        <v>101</v>
      </c>
      <c r="I35" s="89" t="s">
        <v>34</v>
      </c>
      <c r="J35" s="89" t="s">
        <v>102</v>
      </c>
      <c r="K35" s="23">
        <f t="shared" si="0"/>
        <v>1620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6" s="17" customFormat="1" ht="11.1" customHeight="1">
      <c r="A36" s="190"/>
      <c r="B36" s="6"/>
      <c r="C36" s="179" t="s">
        <v>137</v>
      </c>
      <c r="D36" s="179" t="s">
        <v>137</v>
      </c>
      <c r="E36" s="179" t="s">
        <v>137</v>
      </c>
      <c r="F36" s="179" t="s">
        <v>137</v>
      </c>
      <c r="G36" s="179" t="s">
        <v>137</v>
      </c>
      <c r="H36" s="179" t="s">
        <v>137</v>
      </c>
      <c r="I36" s="179" t="s">
        <v>137</v>
      </c>
      <c r="J36" s="179" t="s">
        <v>137</v>
      </c>
      <c r="K36" s="23" t="e">
        <f t="shared" si="0"/>
        <v>#VALUE!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6" s="17" customFormat="1" ht="11.1" customHeight="1">
      <c r="A37" s="190" t="s">
        <v>35</v>
      </c>
      <c r="B37" s="6" t="s">
        <v>11</v>
      </c>
      <c r="C37" s="89" t="s">
        <v>103</v>
      </c>
      <c r="D37" s="99" t="s">
        <v>104</v>
      </c>
      <c r="E37" s="99" t="s">
        <v>105</v>
      </c>
      <c r="F37" s="99" t="s">
        <v>106</v>
      </c>
      <c r="G37" s="99" t="s">
        <v>103</v>
      </c>
      <c r="H37" s="99" t="s">
        <v>104</v>
      </c>
      <c r="I37" s="99" t="s">
        <v>105</v>
      </c>
      <c r="J37" s="89" t="s">
        <v>106</v>
      </c>
      <c r="K37" s="23">
        <f t="shared" si="0"/>
        <v>820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6" s="17" customFormat="1" ht="11.1" customHeight="1">
      <c r="A38" s="190"/>
      <c r="B38" s="6" t="s">
        <v>16</v>
      </c>
      <c r="C38" s="181" t="s">
        <v>137</v>
      </c>
      <c r="D38" s="101">
        <v>86.15</v>
      </c>
      <c r="E38" s="101">
        <v>86.15</v>
      </c>
      <c r="F38" s="101">
        <v>88.45</v>
      </c>
      <c r="G38" s="101">
        <v>88.45</v>
      </c>
      <c r="H38" s="101">
        <v>86.15</v>
      </c>
      <c r="I38" s="101">
        <v>86.15</v>
      </c>
      <c r="J38" s="181" t="s">
        <v>137</v>
      </c>
      <c r="K38" s="23" t="e">
        <f t="shared" si="0"/>
        <v>#VALUE!</v>
      </c>
      <c r="L38" s="21"/>
      <c r="M38" s="21"/>
      <c r="N38" s="21"/>
      <c r="O38" s="44"/>
      <c r="P38" s="44"/>
      <c r="Q38" s="44"/>
      <c r="R38" s="44"/>
      <c r="S38" s="21"/>
      <c r="T38" s="21"/>
      <c r="U38" s="21"/>
    </row>
    <row r="39" spans="1:26" s="17" customFormat="1" ht="11.1" customHeight="1">
      <c r="A39" s="190"/>
      <c r="B39" s="6" t="s">
        <v>17</v>
      </c>
      <c r="C39" s="182"/>
      <c r="D39" s="103">
        <v>66.38</v>
      </c>
      <c r="E39" s="103">
        <v>66.38</v>
      </c>
      <c r="F39" s="103" t="s">
        <v>43</v>
      </c>
      <c r="G39" s="103" t="s">
        <v>43</v>
      </c>
      <c r="H39" s="103">
        <v>66.38</v>
      </c>
      <c r="I39" s="103">
        <v>66.38</v>
      </c>
      <c r="J39" s="182"/>
      <c r="K39" s="23">
        <f t="shared" si="0"/>
        <v>401.82</v>
      </c>
      <c r="L39" s="21"/>
      <c r="M39" s="21"/>
      <c r="N39" s="21"/>
      <c r="O39" s="44"/>
      <c r="P39" s="44"/>
      <c r="Q39" s="44"/>
      <c r="R39" s="44"/>
      <c r="S39" s="21"/>
      <c r="T39" s="21"/>
      <c r="U39" s="21"/>
    </row>
    <row r="40" spans="1:26" s="17" customFormat="1" ht="11.1" customHeight="1">
      <c r="A40" s="190"/>
      <c r="B40" s="6" t="s">
        <v>18</v>
      </c>
      <c r="C40" s="182"/>
      <c r="D40" s="103">
        <v>29703.45</v>
      </c>
      <c r="E40" s="103">
        <v>29703.45</v>
      </c>
      <c r="F40" s="103">
        <v>29704.400000000001</v>
      </c>
      <c r="G40" s="103">
        <v>29704.400000000001</v>
      </c>
      <c r="H40" s="103">
        <v>29703.45</v>
      </c>
      <c r="I40" s="103">
        <v>29703.45</v>
      </c>
      <c r="J40" s="182"/>
      <c r="K40" s="23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6" s="18" customFormat="1" ht="11.1" customHeight="1">
      <c r="A41" s="190"/>
      <c r="B41" s="6" t="s">
        <v>19</v>
      </c>
      <c r="C41" s="182"/>
      <c r="D41" s="107">
        <v>22887</v>
      </c>
      <c r="E41" s="107">
        <v>22887</v>
      </c>
      <c r="F41" s="107">
        <v>22887</v>
      </c>
      <c r="G41" s="107">
        <v>22887</v>
      </c>
      <c r="H41" s="107">
        <v>22887</v>
      </c>
      <c r="I41" s="107">
        <v>22887</v>
      </c>
      <c r="J41" s="182"/>
      <c r="K41" s="24">
        <f>J41+I41+H41+G41+F41+E41+D41+C41</f>
        <v>137322</v>
      </c>
      <c r="L41" s="24"/>
      <c r="M41" s="24"/>
      <c r="N41" s="27"/>
      <c r="O41" s="27"/>
      <c r="P41" s="27"/>
      <c r="Q41" s="27"/>
      <c r="R41" s="27"/>
      <c r="S41" s="24"/>
      <c r="T41" s="24"/>
      <c r="U41" s="24"/>
      <c r="V41" s="24"/>
      <c r="W41" s="24"/>
      <c r="X41" s="24"/>
      <c r="Y41" s="24"/>
      <c r="Z41" s="24"/>
    </row>
    <row r="42" spans="1:26" s="17" customFormat="1" ht="11.1" customHeight="1">
      <c r="A42" s="190"/>
      <c r="B42" s="6" t="s">
        <v>20</v>
      </c>
      <c r="C42" s="183"/>
      <c r="D42" s="116">
        <v>1971715</v>
      </c>
      <c r="E42" s="116">
        <v>1971715</v>
      </c>
      <c r="F42" s="116">
        <v>2024355</v>
      </c>
      <c r="G42" s="116">
        <v>2024355</v>
      </c>
      <c r="H42" s="116">
        <v>1971715</v>
      </c>
      <c r="I42" s="116">
        <v>1971715</v>
      </c>
      <c r="J42" s="183"/>
      <c r="K42" s="23">
        <f>J42+I42+H42+G42+F42+E42+D42+C42</f>
        <v>11935570</v>
      </c>
      <c r="L42" s="21"/>
      <c r="M42" s="21"/>
      <c r="N42" s="27"/>
      <c r="O42" s="27"/>
      <c r="P42" s="27"/>
      <c r="Q42" s="27"/>
      <c r="R42" s="27"/>
      <c r="S42" s="21"/>
      <c r="T42" s="21"/>
      <c r="U42" s="21"/>
      <c r="V42" s="21"/>
      <c r="W42" s="21"/>
      <c r="X42" s="21"/>
      <c r="Y42" s="21"/>
      <c r="Z42" s="21"/>
    </row>
    <row r="43" spans="1:26" s="2" customFormat="1" ht="17.100000000000001" customHeight="1"/>
    <row r="44" spans="1:26" s="2" customFormat="1" ht="17.100000000000001" customHeight="1">
      <c r="C44" s="120"/>
      <c r="D44" s="137" t="s">
        <v>114</v>
      </c>
      <c r="E44" s="119"/>
      <c r="F44" s="137" t="s">
        <v>135</v>
      </c>
      <c r="G44" s="176"/>
      <c r="H44" s="136"/>
    </row>
    <row r="45" spans="1:26" s="27" customFormat="1" ht="41.25" customHeight="1"/>
    <row r="46" spans="1:26" s="27" customFormat="1" ht="33.75" customHeight="1"/>
    <row r="47" spans="1:26" s="27" customFormat="1" ht="30.75" customHeight="1"/>
    <row r="48" spans="1:26" s="27" customFormat="1" ht="36" customHeight="1"/>
    <row r="49" spans="15:18" s="27" customFormat="1" ht="17.25" customHeight="1"/>
    <row r="50" spans="15:18" s="27" customFormat="1" ht="35.25" customHeight="1"/>
    <row r="51" spans="15:18" s="27" customFormat="1" ht="56.25" customHeight="1"/>
    <row r="52" spans="15:18" s="27" customFormat="1"/>
    <row r="53" spans="15:18" s="27" customFormat="1"/>
    <row r="54" spans="15:18" s="27" customFormat="1"/>
    <row r="55" spans="15:18" s="27" customFormat="1"/>
    <row r="56" spans="15:18" s="27" customFormat="1"/>
    <row r="57" spans="15:18" s="27" customFormat="1"/>
    <row r="58" spans="15:18" s="27" customFormat="1"/>
    <row r="59" spans="15:18" s="27" customFormat="1"/>
    <row r="60" spans="15:18" s="27" customFormat="1">
      <c r="O60" s="28"/>
      <c r="P60" s="28"/>
      <c r="Q60" s="28"/>
      <c r="R60" s="28"/>
    </row>
    <row r="61" spans="15:18" s="27" customFormat="1">
      <c r="O61" s="28"/>
      <c r="P61" s="28"/>
      <c r="Q61" s="28"/>
      <c r="R61" s="28"/>
    </row>
    <row r="62" spans="15:18" s="27" customFormat="1">
      <c r="O62" s="28"/>
      <c r="P62" s="28"/>
      <c r="Q62" s="28"/>
      <c r="R62" s="28"/>
    </row>
    <row r="63" spans="15:18" s="27" customFormat="1">
      <c r="O63" s="28"/>
      <c r="P63" s="28"/>
      <c r="Q63" s="28"/>
      <c r="R63" s="28"/>
    </row>
  </sheetData>
  <mergeCells count="32">
    <mergeCell ref="I6:I10"/>
    <mergeCell ref="J6:J10"/>
    <mergeCell ref="C6:C10"/>
    <mergeCell ref="D6:D10"/>
    <mergeCell ref="E6:E10"/>
    <mergeCell ref="F6:F10"/>
    <mergeCell ref="G6:G10"/>
    <mergeCell ref="A21:A22"/>
    <mergeCell ref="A23:A24"/>
    <mergeCell ref="A25:A26"/>
    <mergeCell ref="A37:A42"/>
    <mergeCell ref="A27:A28"/>
    <mergeCell ref="A29:A30"/>
    <mergeCell ref="A31:A32"/>
    <mergeCell ref="A33:A34"/>
    <mergeCell ref="A35:A36"/>
    <mergeCell ref="C38:C42"/>
    <mergeCell ref="J38:J42"/>
    <mergeCell ref="A1:J1"/>
    <mergeCell ref="C2:F2"/>
    <mergeCell ref="G2:J2"/>
    <mergeCell ref="A3:A10"/>
    <mergeCell ref="A11:A16"/>
    <mergeCell ref="D12:D16"/>
    <mergeCell ref="E12:E16"/>
    <mergeCell ref="F12:F16"/>
    <mergeCell ref="G12:G16"/>
    <mergeCell ref="H12:H16"/>
    <mergeCell ref="I12:I16"/>
    <mergeCell ref="J12:J16"/>
    <mergeCell ref="A17:A18"/>
    <mergeCell ref="A19:A20"/>
  </mergeCells>
  <phoneticPr fontId="22" type="noConversion"/>
  <pageMargins left="0.39305555555555599" right="0.39305555555555599" top="0" bottom="0" header="0.31388888888888899" footer="0.31388888888888899"/>
  <pageSetup paperSize="9" fitToHeight="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28</vt:i4>
      </vt:variant>
    </vt:vector>
  </HeadingPairs>
  <TitlesOfParts>
    <vt:vector size="50" baseType="lpstr">
      <vt:lpstr>01-1#</vt:lpstr>
      <vt:lpstr>01-2#</vt:lpstr>
      <vt:lpstr>01-3#</vt:lpstr>
      <vt:lpstr>01-4#</vt:lpstr>
      <vt:lpstr>01-5#</vt:lpstr>
      <vt:lpstr>01-6#</vt:lpstr>
      <vt:lpstr>01-7#</vt:lpstr>
      <vt:lpstr>01-8#</vt:lpstr>
      <vt:lpstr>01-9#</vt:lpstr>
      <vt:lpstr>01-10#</vt:lpstr>
      <vt:lpstr>01-11#</vt:lpstr>
      <vt:lpstr>01-12#</vt:lpstr>
      <vt:lpstr>01-13#</vt:lpstr>
      <vt:lpstr>01-14#</vt:lpstr>
      <vt:lpstr>03-1#</vt:lpstr>
      <vt:lpstr>03-2#</vt:lpstr>
      <vt:lpstr>03-3#</vt:lpstr>
      <vt:lpstr>03-4#</vt:lpstr>
      <vt:lpstr>03-5#</vt:lpstr>
      <vt:lpstr>03-6#</vt:lpstr>
      <vt:lpstr>03-7#</vt:lpstr>
      <vt:lpstr>03-8#</vt:lpstr>
      <vt:lpstr>'01-1#'!Print_Area</vt:lpstr>
      <vt:lpstr>'01-10#'!Print_Area</vt:lpstr>
      <vt:lpstr>'01-11#'!Print_Area</vt:lpstr>
      <vt:lpstr>'01-12#'!Print_Area</vt:lpstr>
      <vt:lpstr>'01-13#'!Print_Area</vt:lpstr>
      <vt:lpstr>'01-14#'!Print_Area</vt:lpstr>
      <vt:lpstr>'01-2#'!Print_Area</vt:lpstr>
      <vt:lpstr>'01-3#'!Print_Area</vt:lpstr>
      <vt:lpstr>'01-4#'!Print_Area</vt:lpstr>
      <vt:lpstr>'01-5#'!Print_Area</vt:lpstr>
      <vt:lpstr>'01-6#'!Print_Area</vt:lpstr>
      <vt:lpstr>'01-7#'!Print_Area</vt:lpstr>
      <vt:lpstr>'01-8#'!Print_Area</vt:lpstr>
      <vt:lpstr>'01-9#'!Print_Area</vt:lpstr>
      <vt:lpstr>'01-1#'!Print_Titles</vt:lpstr>
      <vt:lpstr>'01-10#'!Print_Titles</vt:lpstr>
      <vt:lpstr>'01-11#'!Print_Titles</vt:lpstr>
      <vt:lpstr>'01-12#'!Print_Titles</vt:lpstr>
      <vt:lpstr>'01-13#'!Print_Titles</vt:lpstr>
      <vt:lpstr>'01-14#'!Print_Titles</vt:lpstr>
      <vt:lpstr>'01-2#'!Print_Titles</vt:lpstr>
      <vt:lpstr>'01-3#'!Print_Titles</vt:lpstr>
      <vt:lpstr>'01-4#'!Print_Titles</vt:lpstr>
      <vt:lpstr>'01-5#'!Print_Titles</vt:lpstr>
      <vt:lpstr>'01-6#'!Print_Titles</vt:lpstr>
      <vt:lpstr>'01-7#'!Print_Titles</vt:lpstr>
      <vt:lpstr>'01-8#'!Print_Titles</vt:lpstr>
      <vt:lpstr>'01-9#'!Print_Titles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赵芳</dc:creator>
  <cp:lastModifiedBy>MACHENIKE</cp:lastModifiedBy>
  <cp:lastPrinted>2019-08-14T02:55:43Z</cp:lastPrinted>
  <dcterms:created xsi:type="dcterms:W3CDTF">2006-09-16T00:00:00Z</dcterms:created>
  <dcterms:modified xsi:type="dcterms:W3CDTF">2020-04-29T06:24:44Z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