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1555" windowHeight="9120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政府购买服务预算财政拨款明细表" sheetId="12" r:id="rId10"/>
    <sheet name="表十一、专项转移支付预算表" sheetId="10" r:id="rId11"/>
  </sheets>
  <calcPr calcId="145621"/>
</workbook>
</file>

<file path=xl/calcChain.xml><?xml version="1.0" encoding="utf-8"?>
<calcChain xmlns="http://schemas.openxmlformats.org/spreadsheetml/2006/main">
  <c r="G13" i="10" l="1"/>
  <c r="I322" i="9" l="1"/>
  <c r="I315" i="9"/>
  <c r="I278" i="9"/>
  <c r="I270" i="9"/>
  <c r="I263" i="9"/>
  <c r="I258" i="9"/>
  <c r="I255" i="9"/>
  <c r="I251" i="9"/>
  <c r="I246" i="9"/>
  <c r="I235" i="9"/>
  <c r="I232" i="9"/>
  <c r="I224" i="9"/>
  <c r="I198" i="9"/>
  <c r="I186" i="9"/>
  <c r="I183" i="9"/>
  <c r="I174" i="9"/>
  <c r="I171" i="9"/>
  <c r="I159" i="9"/>
  <c r="I144" i="9"/>
  <c r="I132" i="9"/>
  <c r="I127" i="9"/>
  <c r="I114" i="9"/>
  <c r="I100" i="9"/>
  <c r="I96" i="9"/>
  <c r="I84" i="9"/>
  <c r="I79" i="9"/>
  <c r="I74" i="9"/>
  <c r="I71" i="9"/>
  <c r="I63" i="9"/>
  <c r="I56" i="9"/>
  <c r="I50" i="9"/>
  <c r="I47" i="9"/>
  <c r="I9" i="9"/>
  <c r="C10" i="7" l="1"/>
  <c r="E31" i="6"/>
  <c r="G31" i="6"/>
  <c r="F31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6" i="6"/>
  <c r="E7" i="6"/>
  <c r="E8" i="6"/>
  <c r="E9" i="6"/>
  <c r="E10" i="6"/>
  <c r="E11" i="6"/>
  <c r="E12" i="6"/>
  <c r="E5" i="6"/>
  <c r="E130" i="5"/>
  <c r="E129" i="5" s="1"/>
  <c r="D130" i="5"/>
  <c r="D129" i="5" s="1"/>
  <c r="C130" i="5"/>
  <c r="C129" i="5" s="1"/>
  <c r="E127" i="5"/>
  <c r="D127" i="5"/>
  <c r="C127" i="5"/>
  <c r="E125" i="5"/>
  <c r="D125" i="5"/>
  <c r="C125" i="5"/>
  <c r="E123" i="5"/>
  <c r="D123" i="5"/>
  <c r="C123" i="5"/>
  <c r="E120" i="5"/>
  <c r="D120" i="5"/>
  <c r="C120" i="5"/>
  <c r="E117" i="5"/>
  <c r="D117" i="5"/>
  <c r="C117" i="5"/>
  <c r="E115" i="5"/>
  <c r="D115" i="5"/>
  <c r="C115" i="5"/>
  <c r="E112" i="5"/>
  <c r="D112" i="5"/>
  <c r="C112" i="5"/>
  <c r="E109" i="5"/>
  <c r="D109" i="5"/>
  <c r="C109" i="5"/>
  <c r="E107" i="5"/>
  <c r="D107" i="5"/>
  <c r="C107" i="5"/>
  <c r="E105" i="5"/>
  <c r="D105" i="5"/>
  <c r="C105" i="5"/>
  <c r="E103" i="5"/>
  <c r="D103" i="5"/>
  <c r="C103" i="5"/>
  <c r="E100" i="5"/>
  <c r="D100" i="5"/>
  <c r="C100" i="5"/>
  <c r="E97" i="5"/>
  <c r="D97" i="5"/>
  <c r="C97" i="5"/>
  <c r="E95" i="5"/>
  <c r="D95" i="5"/>
  <c r="C95" i="5"/>
  <c r="E93" i="5"/>
  <c r="D93" i="5"/>
  <c r="C93" i="5"/>
  <c r="E91" i="5"/>
  <c r="D91" i="5"/>
  <c r="C91" i="5"/>
  <c r="E89" i="5"/>
  <c r="D89" i="5"/>
  <c r="C89" i="5"/>
  <c r="E87" i="5"/>
  <c r="D87" i="5"/>
  <c r="C87" i="5"/>
  <c r="E82" i="5"/>
  <c r="D82" i="5"/>
  <c r="C82" i="5"/>
  <c r="E77" i="5"/>
  <c r="D77" i="5"/>
  <c r="C77" i="5"/>
  <c r="E75" i="5"/>
  <c r="D75" i="5"/>
  <c r="C75" i="5"/>
  <c r="E69" i="5"/>
  <c r="D69" i="5"/>
  <c r="C69" i="5"/>
  <c r="E66" i="5"/>
  <c r="D66" i="5"/>
  <c r="C66" i="5"/>
  <c r="E61" i="5"/>
  <c r="D61" i="5"/>
  <c r="C61" i="5"/>
  <c r="E58" i="5"/>
  <c r="D58" i="5"/>
  <c r="C58" i="5"/>
  <c r="E56" i="5"/>
  <c r="D56" i="5"/>
  <c r="C56" i="5"/>
  <c r="E51" i="5"/>
  <c r="E50" i="5" s="1"/>
  <c r="D51" i="5"/>
  <c r="D50" i="5" s="1"/>
  <c r="C51" i="5"/>
  <c r="C50" i="5"/>
  <c r="E48" i="5"/>
  <c r="E47" i="5" s="1"/>
  <c r="D48" i="5"/>
  <c r="D47" i="5" s="1"/>
  <c r="C48" i="5"/>
  <c r="C47" i="5" s="1"/>
  <c r="E45" i="5"/>
  <c r="E44" i="5" s="1"/>
  <c r="D45" i="5"/>
  <c r="D44" i="5" s="1"/>
  <c r="C45" i="5"/>
  <c r="C44" i="5" s="1"/>
  <c r="E42" i="5"/>
  <c r="D42" i="5"/>
  <c r="C42" i="5"/>
  <c r="E37" i="5"/>
  <c r="D37" i="5"/>
  <c r="C37" i="5"/>
  <c r="E32" i="5"/>
  <c r="E31" i="5" s="1"/>
  <c r="D32" i="5"/>
  <c r="D31" i="5" s="1"/>
  <c r="C32" i="5"/>
  <c r="C31" i="5"/>
  <c r="E29" i="5"/>
  <c r="D29" i="5"/>
  <c r="C29" i="5"/>
  <c r="E27" i="5"/>
  <c r="D27" i="5"/>
  <c r="C27" i="5"/>
  <c r="E25" i="5"/>
  <c r="D25" i="5"/>
  <c r="C25" i="5"/>
  <c r="E23" i="5"/>
  <c r="D23" i="5"/>
  <c r="C23" i="5"/>
  <c r="E21" i="5"/>
  <c r="D21" i="5"/>
  <c r="C21" i="5"/>
  <c r="E19" i="5"/>
  <c r="D19" i="5"/>
  <c r="C19" i="5"/>
  <c r="E17" i="5"/>
  <c r="D17" i="5"/>
  <c r="C17" i="5"/>
  <c r="E15" i="5"/>
  <c r="D15" i="5"/>
  <c r="C15" i="5"/>
  <c r="E13" i="5"/>
  <c r="D13" i="5"/>
  <c r="C13" i="5"/>
  <c r="E10" i="5"/>
  <c r="D10" i="5"/>
  <c r="C10" i="5"/>
  <c r="E8" i="5"/>
  <c r="D8" i="5"/>
  <c r="C8" i="5"/>
  <c r="E6" i="5"/>
  <c r="D6" i="5"/>
  <c r="C6" i="5"/>
  <c r="E36" i="5" l="1"/>
  <c r="D119" i="5"/>
  <c r="C5" i="5"/>
  <c r="D36" i="5"/>
  <c r="D5" i="5"/>
  <c r="E55" i="5"/>
  <c r="D102" i="5"/>
  <c r="E102" i="5"/>
  <c r="C119" i="5"/>
  <c r="E119" i="5"/>
  <c r="C55" i="5"/>
  <c r="E5" i="5"/>
  <c r="C36" i="5"/>
  <c r="D55" i="5"/>
  <c r="C102" i="5"/>
  <c r="D22" i="4" l="1"/>
  <c r="D133" i="3" l="1"/>
  <c r="C133" i="3"/>
  <c r="D130" i="3"/>
  <c r="D129" i="3" s="1"/>
  <c r="E130" i="3"/>
  <c r="E129" i="3" s="1"/>
  <c r="D127" i="3"/>
  <c r="E127" i="3"/>
  <c r="D125" i="3"/>
  <c r="E125" i="3"/>
  <c r="D123" i="3"/>
  <c r="D119" i="3" s="1"/>
  <c r="E123" i="3"/>
  <c r="D120" i="3"/>
  <c r="E120" i="3"/>
  <c r="D117" i="3"/>
  <c r="E117" i="3"/>
  <c r="D115" i="3"/>
  <c r="E115" i="3"/>
  <c r="D112" i="3"/>
  <c r="E112" i="3"/>
  <c r="D109" i="3"/>
  <c r="E109" i="3"/>
  <c r="D107" i="3"/>
  <c r="E107" i="3"/>
  <c r="D105" i="3"/>
  <c r="E105" i="3"/>
  <c r="D103" i="3"/>
  <c r="E103" i="3"/>
  <c r="D100" i="3"/>
  <c r="E100" i="3"/>
  <c r="D97" i="3"/>
  <c r="E97" i="3"/>
  <c r="D95" i="3"/>
  <c r="E95" i="3"/>
  <c r="D93" i="3"/>
  <c r="E93" i="3"/>
  <c r="D91" i="3"/>
  <c r="E91" i="3"/>
  <c r="D89" i="3"/>
  <c r="E89" i="3"/>
  <c r="D87" i="3"/>
  <c r="E87" i="3"/>
  <c r="D82" i="3"/>
  <c r="E82" i="3"/>
  <c r="D77" i="3"/>
  <c r="E77" i="3"/>
  <c r="D75" i="3"/>
  <c r="E75" i="3"/>
  <c r="D69" i="3"/>
  <c r="E69" i="3"/>
  <c r="D66" i="3"/>
  <c r="E66" i="3"/>
  <c r="D61" i="3"/>
  <c r="E61" i="3"/>
  <c r="D58" i="3"/>
  <c r="E58" i="3"/>
  <c r="D56" i="3"/>
  <c r="E56" i="3"/>
  <c r="D51" i="3"/>
  <c r="D50" i="3" s="1"/>
  <c r="E51" i="3"/>
  <c r="E50" i="3" s="1"/>
  <c r="E47" i="3"/>
  <c r="D48" i="3"/>
  <c r="D47" i="3" s="1"/>
  <c r="E48" i="3"/>
  <c r="E44" i="3"/>
  <c r="D45" i="3"/>
  <c r="D44" i="3" s="1"/>
  <c r="E45" i="3"/>
  <c r="D42" i="3"/>
  <c r="E42" i="3"/>
  <c r="E36" i="3"/>
  <c r="D37" i="3"/>
  <c r="E37" i="3"/>
  <c r="D31" i="3"/>
  <c r="E31" i="3"/>
  <c r="D32" i="3"/>
  <c r="E32" i="3"/>
  <c r="D29" i="3"/>
  <c r="E29" i="3"/>
  <c r="D27" i="3"/>
  <c r="E27" i="3"/>
  <c r="D25" i="3"/>
  <c r="E25" i="3"/>
  <c r="D23" i="3"/>
  <c r="E23" i="3"/>
  <c r="D21" i="3"/>
  <c r="E21" i="3"/>
  <c r="D19" i="3"/>
  <c r="E19" i="3"/>
  <c r="D17" i="3"/>
  <c r="E17" i="3"/>
  <c r="D15" i="3"/>
  <c r="E15" i="3"/>
  <c r="D13" i="3"/>
  <c r="E13" i="3"/>
  <c r="D10" i="3"/>
  <c r="E10" i="3"/>
  <c r="D8" i="3"/>
  <c r="E8" i="3"/>
  <c r="D6" i="3"/>
  <c r="E6" i="3"/>
  <c r="E119" i="3" l="1"/>
  <c r="E102" i="3"/>
  <c r="D102" i="3"/>
  <c r="D55" i="3"/>
  <c r="E55" i="3"/>
  <c r="D36" i="3"/>
  <c r="D5" i="3"/>
  <c r="E5" i="3"/>
  <c r="D14" i="1"/>
  <c r="D13" i="1"/>
  <c r="D12" i="1"/>
  <c r="D11" i="1"/>
  <c r="D10" i="1"/>
  <c r="D9" i="1"/>
  <c r="D8" i="1"/>
  <c r="D7" i="1"/>
  <c r="D6" i="1"/>
  <c r="D5" i="1"/>
  <c r="C130" i="3"/>
  <c r="C129" i="3" s="1"/>
  <c r="C127" i="3"/>
  <c r="C125" i="3"/>
  <c r="C123" i="3"/>
  <c r="C120" i="3"/>
  <c r="C117" i="3"/>
  <c r="C115" i="3"/>
  <c r="C112" i="3"/>
  <c r="C109" i="3"/>
  <c r="C107" i="3"/>
  <c r="C105" i="3"/>
  <c r="C103" i="3"/>
  <c r="C100" i="3"/>
  <c r="C97" i="3"/>
  <c r="C95" i="3"/>
  <c r="C93" i="3"/>
  <c r="C91" i="3"/>
  <c r="C89" i="3"/>
  <c r="C87" i="3"/>
  <c r="C82" i="3"/>
  <c r="C77" i="3"/>
  <c r="C75" i="3"/>
  <c r="C69" i="3"/>
  <c r="C66" i="3"/>
  <c r="C61" i="3"/>
  <c r="C58" i="3"/>
  <c r="C56" i="3"/>
  <c r="C51" i="3"/>
  <c r="C50" i="3"/>
  <c r="C48" i="3"/>
  <c r="C47" i="3" s="1"/>
  <c r="C45" i="3"/>
  <c r="C44" i="3"/>
  <c r="C42" i="3"/>
  <c r="C37" i="3"/>
  <c r="C32" i="3"/>
  <c r="C31" i="3"/>
  <c r="C29" i="3"/>
  <c r="C27" i="3"/>
  <c r="C25" i="3"/>
  <c r="C23" i="3"/>
  <c r="C21" i="3"/>
  <c r="C19" i="3"/>
  <c r="C17" i="3"/>
  <c r="C15" i="3"/>
  <c r="C13" i="3"/>
  <c r="C10" i="3"/>
  <c r="C8" i="3"/>
  <c r="C6" i="3"/>
  <c r="E130" i="2"/>
  <c r="E131" i="2"/>
  <c r="C131" i="2"/>
  <c r="C130" i="2"/>
  <c r="C120" i="2"/>
  <c r="E128" i="2"/>
  <c r="C128" i="2"/>
  <c r="E126" i="2"/>
  <c r="C126" i="2"/>
  <c r="E124" i="2"/>
  <c r="C124" i="2"/>
  <c r="E121" i="2"/>
  <c r="C121" i="2"/>
  <c r="C103" i="2"/>
  <c r="E118" i="2"/>
  <c r="C118" i="2"/>
  <c r="E116" i="2"/>
  <c r="C116" i="2"/>
  <c r="E113" i="2"/>
  <c r="C113" i="2"/>
  <c r="E110" i="2"/>
  <c r="C110" i="2"/>
  <c r="E108" i="2"/>
  <c r="C108" i="2"/>
  <c r="E106" i="2"/>
  <c r="C106" i="2"/>
  <c r="E104" i="2"/>
  <c r="C104" i="2"/>
  <c r="C56" i="2"/>
  <c r="E101" i="2"/>
  <c r="C101" i="2"/>
  <c r="E98" i="2"/>
  <c r="C98" i="2"/>
  <c r="E96" i="2"/>
  <c r="C96" i="2"/>
  <c r="E94" i="2"/>
  <c r="C94" i="2"/>
  <c r="E92" i="2"/>
  <c r="C92" i="2"/>
  <c r="E90" i="2"/>
  <c r="C90" i="2"/>
  <c r="E88" i="2"/>
  <c r="C88" i="2"/>
  <c r="E83" i="2"/>
  <c r="C83" i="2"/>
  <c r="E78" i="2"/>
  <c r="C78" i="2"/>
  <c r="E76" i="2"/>
  <c r="C76" i="2"/>
  <c r="E70" i="2"/>
  <c r="C70" i="2"/>
  <c r="E67" i="2"/>
  <c r="C67" i="2"/>
  <c r="E62" i="2"/>
  <c r="C62" i="2"/>
  <c r="E59" i="2"/>
  <c r="C59" i="2"/>
  <c r="E57" i="2"/>
  <c r="C57" i="2"/>
  <c r="E52" i="2"/>
  <c r="E51" i="2" s="1"/>
  <c r="C52" i="2"/>
  <c r="C51" i="2" s="1"/>
  <c r="C49" i="2"/>
  <c r="E49" i="2"/>
  <c r="E48" i="2" s="1"/>
  <c r="C48" i="2"/>
  <c r="E46" i="2"/>
  <c r="E45" i="2" s="1"/>
  <c r="C46" i="2"/>
  <c r="C45" i="2"/>
  <c r="E43" i="2"/>
  <c r="E38" i="2"/>
  <c r="C43" i="2"/>
  <c r="C38" i="2"/>
  <c r="C37" i="2"/>
  <c r="E33" i="2"/>
  <c r="E32" i="2" s="1"/>
  <c r="C33" i="2"/>
  <c r="C32" i="2" s="1"/>
  <c r="E133" i="3" l="1"/>
  <c r="C36" i="3"/>
  <c r="C55" i="3"/>
  <c r="C119" i="3"/>
  <c r="C5" i="3"/>
  <c r="C102" i="3"/>
  <c r="E120" i="2"/>
  <c r="E103" i="2"/>
  <c r="E56" i="2"/>
  <c r="E37" i="2"/>
  <c r="E30" i="2"/>
  <c r="C30" i="2"/>
  <c r="E28" i="2"/>
  <c r="C28" i="2"/>
  <c r="E26" i="2"/>
  <c r="C26" i="2"/>
  <c r="E24" i="2"/>
  <c r="C24" i="2"/>
  <c r="E22" i="2"/>
  <c r="C22" i="2"/>
  <c r="E20" i="2"/>
  <c r="C20" i="2"/>
  <c r="E18" i="2"/>
  <c r="C18" i="2"/>
  <c r="E16" i="2"/>
  <c r="C16" i="2"/>
  <c r="E14" i="2"/>
  <c r="C14" i="2"/>
  <c r="E11" i="2"/>
  <c r="C11" i="2"/>
  <c r="E9" i="2"/>
  <c r="C9" i="2"/>
  <c r="E7" i="2" l="1"/>
  <c r="E6" i="2" s="1"/>
  <c r="C7" i="2"/>
  <c r="C6" i="2" s="1"/>
  <c r="D19" i="1" l="1"/>
</calcChain>
</file>

<file path=xl/sharedStrings.xml><?xml version="1.0" encoding="utf-8"?>
<sst xmlns="http://schemas.openxmlformats.org/spreadsheetml/2006/main" count="3519" uniqueCount="1015">
  <si>
    <t>单位：元</t>
  </si>
  <si>
    <t>收入项目类别</t>
  </si>
  <si>
    <t>收入金额</t>
  </si>
  <si>
    <t>支出项目类别</t>
  </si>
  <si>
    <t>支出金额</t>
  </si>
  <si>
    <t>预算内资金</t>
  </si>
  <si>
    <t>一般公共服务支出</t>
  </si>
  <si>
    <t>财政专户管理</t>
  </si>
  <si>
    <t>　财政专户资金</t>
  </si>
  <si>
    <t>国防支出</t>
  </si>
  <si>
    <t>　　教育收费收入</t>
  </si>
  <si>
    <t>公共安全支出</t>
  </si>
  <si>
    <t>　　其他财政专户收入</t>
  </si>
  <si>
    <t>教育支出</t>
  </si>
  <si>
    <t>　批准留用</t>
  </si>
  <si>
    <t>科学技术支出</t>
  </si>
  <si>
    <t>上级补助收入</t>
  </si>
  <si>
    <t>事业收入（不含事业单位预算外资金）</t>
  </si>
  <si>
    <t>社会保障和就业支出</t>
  </si>
  <si>
    <t>经营收入</t>
  </si>
  <si>
    <t>附属单位上缴收入</t>
  </si>
  <si>
    <t>其他收入</t>
  </si>
  <si>
    <t xml:space="preserve">    本年收入合计</t>
  </si>
  <si>
    <t xml:space="preserve">    本年支出合计</t>
  </si>
  <si>
    <t>用事业基金弥补收支差额</t>
  </si>
  <si>
    <t xml:space="preserve">      上年结转</t>
    <phoneticPr fontId="2" type="noConversion"/>
  </si>
  <si>
    <t xml:space="preserve">      结转下年 </t>
    <phoneticPr fontId="2" type="noConversion"/>
  </si>
  <si>
    <t xml:space="preserve">    收入总计：</t>
  </si>
  <si>
    <t xml:space="preserve">    支出总计：</t>
  </si>
  <si>
    <t>部门收支总体情况表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</si>
  <si>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</si>
  <si>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</si>
  <si>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</si>
  <si>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</si>
  <si>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</si>
  <si>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</si>
  <si>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</si>
  <si>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行政运行</t>
  </si>
  <si>
    <t>人大事务</t>
    <phoneticPr fontId="1" type="noConversion"/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</si>
  <si>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</si>
  <si>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</si>
  <si>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</si>
  <si>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</si>
  <si>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</si>
  <si>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</si>
  <si>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</si>
  <si>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</si>
  <si>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</si>
  <si>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</si>
  <si>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</si>
  <si>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</si>
  <si>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</si>
  <si>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</si>
  <si>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</si>
  <si>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</si>
  <si>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一、本年支出</t>
    <phoneticPr fontId="1" type="noConversion"/>
  </si>
  <si>
    <t>二、结转下年</t>
    <phoneticPr fontId="1" type="noConversion"/>
  </si>
  <si>
    <t>单位：元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</si>
  <si>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</si>
  <si>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</si>
  <si>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</si>
  <si>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</si>
  <si>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</si>
  <si>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</si>
  <si>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</si>
  <si>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</si>
  <si>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</si>
  <si>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</si>
  <si>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</si>
  <si>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</si>
  <si>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</si>
  <si>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</si>
  <si>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</si>
  <si>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</si>
  <si>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</si>
  <si>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基本工资</t>
  </si>
  <si>
    <t>津贴补贴</t>
  </si>
  <si>
    <t>公用经费</t>
    <phoneticPr fontId="1" type="noConversion"/>
  </si>
  <si>
    <t>一般公共预算基本支出情况表</t>
  </si>
  <si>
    <t>单位：元</t>
    <phoneticPr fontId="1" type="noConversion"/>
  </si>
  <si>
    <t>总计</t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</si>
  <si>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</si>
  <si>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</si>
  <si>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</si>
  <si>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</si>
  <si>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</si>
  <si>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</si>
  <si>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</si>
  <si>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</si>
  <si>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</si>
  <si>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</si>
  <si>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</si>
  <si>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</si>
  <si>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表二：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</si>
  <si>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</si>
  <si>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</si>
  <si>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</si>
  <si>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</si>
  <si>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</si>
  <si>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</si>
  <si>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</si>
  <si>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>科目编码</t>
    <phoneticPr fontId="1" type="noConversion"/>
  </si>
  <si>
    <t xml:space="preserve">  （一）一般公共预算拨款</t>
    <phoneticPr fontId="1" type="noConversion"/>
  </si>
  <si>
    <t xml:space="preserve">  （二）政府性基金预算拨款</t>
    <phoneticPr fontId="1" type="noConversion"/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</si>
  <si>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</si>
  <si>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</si>
  <si>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</si>
  <si>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</si>
  <si>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</si>
  <si>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合计</t>
    <phoneticPr fontId="1" type="noConversion"/>
  </si>
  <si>
    <t>部门经济分类代码</t>
    <phoneticPr fontId="1" type="noConversion"/>
  </si>
  <si>
    <t>部门经济分类名称</t>
    <phoneticPr fontId="1" type="noConversion"/>
  </si>
  <si>
    <t>2020年预算数</t>
    <phoneticPr fontId="1" type="noConversion"/>
  </si>
  <si>
    <t>2021年预算数</t>
    <phoneticPr fontId="1" type="noConversion"/>
  </si>
  <si>
    <t>表十：</t>
    <phoneticPr fontId="2" type="noConversion"/>
  </si>
  <si>
    <t>政府购买服务预算财政拨款明细表</t>
    <phoneticPr fontId="2" type="noConversion"/>
  </si>
  <si>
    <t>单位:元</t>
    <phoneticPr fontId="2" type="noConversion"/>
  </si>
  <si>
    <t>编码(代码)</t>
  </si>
  <si>
    <t>政府购买服务目录及项目名称</t>
  </si>
  <si>
    <t>支出功能分类科目</t>
  </si>
  <si>
    <t>预算批复数</t>
  </si>
  <si>
    <t>表十一：</t>
    <phoneticPr fontId="1" type="noConversion"/>
  </si>
  <si>
    <t>文化旅游体育与传媒支出</t>
    <phoneticPr fontId="1" type="noConversion"/>
  </si>
  <si>
    <t>卫生健康支出</t>
    <phoneticPr fontId="1" type="noConversion"/>
  </si>
  <si>
    <t>城乡社区支出</t>
    <phoneticPr fontId="1" type="noConversion"/>
  </si>
  <si>
    <t>住房保障支出</t>
    <phoneticPr fontId="1" type="noConversion"/>
  </si>
  <si>
    <t>2010199</t>
  </si>
  <si>
    <t>2010299</t>
  </si>
  <si>
    <t>2010301</t>
  </si>
  <si>
    <t>2010399</t>
  </si>
  <si>
    <t>2010507</t>
  </si>
  <si>
    <t>2010699</t>
  </si>
  <si>
    <t>2011199</t>
  </si>
  <si>
    <t>2012399</t>
  </si>
  <si>
    <t>2012999</t>
  </si>
  <si>
    <t>2013202</t>
  </si>
  <si>
    <t>2013399</t>
  </si>
  <si>
    <t>2013499</t>
  </si>
  <si>
    <t>2013699</t>
  </si>
  <si>
    <t>2030607</t>
  </si>
  <si>
    <t>2030601</t>
  </si>
  <si>
    <t>2030603</t>
  </si>
  <si>
    <t>2040699</t>
  </si>
  <si>
    <t>2040604</t>
  </si>
  <si>
    <t>2040605</t>
  </si>
  <si>
    <t>2040610</t>
  </si>
  <si>
    <t>2049999</t>
  </si>
  <si>
    <t>2050803</t>
  </si>
  <si>
    <t>2060702</t>
  </si>
  <si>
    <t>2070104</t>
  </si>
  <si>
    <t>2070109</t>
  </si>
  <si>
    <t>2080105</t>
  </si>
  <si>
    <t>2080208</t>
  </si>
  <si>
    <t>2080299</t>
  </si>
  <si>
    <t>2080505</t>
  </si>
  <si>
    <t>2080506</t>
  </si>
  <si>
    <t>2080501</t>
  </si>
  <si>
    <t>2080599</t>
  </si>
  <si>
    <t>2080799</t>
  </si>
  <si>
    <t>2080705</t>
  </si>
  <si>
    <t>2080805</t>
  </si>
  <si>
    <t>2080801</t>
  </si>
  <si>
    <t>2080802</t>
  </si>
  <si>
    <t>2080899</t>
  </si>
  <si>
    <t>2080806</t>
  </si>
  <si>
    <t>2080902</t>
  </si>
  <si>
    <t>2081099</t>
  </si>
  <si>
    <t>2081006</t>
  </si>
  <si>
    <t>2081001</t>
  </si>
  <si>
    <t>2081002</t>
  </si>
  <si>
    <t>2081199</t>
  </si>
  <si>
    <t>2081104</t>
  </si>
  <si>
    <t>2081105</t>
  </si>
  <si>
    <t>2081107</t>
  </si>
  <si>
    <t>2081699</t>
  </si>
  <si>
    <t>2081901</t>
  </si>
  <si>
    <t>2082001</t>
  </si>
  <si>
    <t>2082101</t>
  </si>
  <si>
    <t>2082501</t>
  </si>
  <si>
    <t>2082804</t>
  </si>
  <si>
    <t>2082899</t>
  </si>
  <si>
    <t>2089999</t>
  </si>
  <si>
    <t>2100199</t>
  </si>
  <si>
    <t>2100499</t>
  </si>
  <si>
    <t>2100799</t>
  </si>
  <si>
    <t>2101101</t>
  </si>
  <si>
    <t>2101199</t>
  </si>
  <si>
    <t>2101399</t>
  </si>
  <si>
    <t>2101301</t>
  </si>
  <si>
    <t>2101401</t>
  </si>
  <si>
    <t>2109999</t>
  </si>
  <si>
    <t>2120104</t>
  </si>
  <si>
    <t>2120199</t>
  </si>
  <si>
    <t>2120201</t>
  </si>
  <si>
    <t>2120501</t>
  </si>
  <si>
    <t>2129999</t>
  </si>
  <si>
    <t>2210203</t>
  </si>
  <si>
    <t>2210201</t>
  </si>
  <si>
    <t>其他人大事务支出</t>
  </si>
  <si>
    <t>其他政协事务支出</t>
  </si>
  <si>
    <t>其他政府办公厅（室）及相关机构事务支出</t>
  </si>
  <si>
    <t>专项普查活动</t>
  </si>
  <si>
    <t>其他财政事务支出</t>
  </si>
  <si>
    <t>其他纪检监察事务支出</t>
  </si>
  <si>
    <t>其他民族事务支出</t>
  </si>
  <si>
    <t>其他群众团体事务支出</t>
  </si>
  <si>
    <t>一般行政管理事务</t>
  </si>
  <si>
    <t>其他宣传事务支出</t>
  </si>
  <si>
    <t>其他统战事务支出</t>
  </si>
  <si>
    <t>民兵</t>
  </si>
  <si>
    <t>兵役征集</t>
  </si>
  <si>
    <t>人民防空</t>
  </si>
  <si>
    <t>其他司法支出</t>
  </si>
  <si>
    <t>基层司法业务</t>
  </si>
  <si>
    <t>普法宣传</t>
  </si>
  <si>
    <t>社区矫正</t>
  </si>
  <si>
    <t>其他公共安全支出</t>
  </si>
  <si>
    <t>培训支出</t>
  </si>
  <si>
    <t>科普活动</t>
  </si>
  <si>
    <t>图书馆</t>
  </si>
  <si>
    <t>群众文化</t>
  </si>
  <si>
    <t>劳动保障监察</t>
  </si>
  <si>
    <t>基层政权建设和社区治理</t>
  </si>
  <si>
    <t>其他民政管理事务支出</t>
  </si>
  <si>
    <t>机关事业单位基本养老保险缴费支出</t>
  </si>
  <si>
    <t>机关事业单位职业年金缴费支出</t>
  </si>
  <si>
    <t>行政单位离退休</t>
  </si>
  <si>
    <t>其他行政事业单位养老支出</t>
  </si>
  <si>
    <t>其他就业补助支出</t>
  </si>
  <si>
    <t>公益性岗位补贴</t>
  </si>
  <si>
    <t>义务兵优待</t>
  </si>
  <si>
    <t>死亡抚恤</t>
  </si>
  <si>
    <t>伤残抚恤</t>
  </si>
  <si>
    <t>其他优抚支出</t>
  </si>
  <si>
    <t>农村籍退役士兵老年生活补助</t>
  </si>
  <si>
    <t>军队移交政府的离退休人员安置</t>
  </si>
  <si>
    <t>其他社会福利支出</t>
  </si>
  <si>
    <t>养老服务</t>
  </si>
  <si>
    <t>儿童福利</t>
  </si>
  <si>
    <t>老年福利</t>
  </si>
  <si>
    <t>其他残疾人事业支出</t>
  </si>
  <si>
    <t>残疾人康复</t>
  </si>
  <si>
    <t>残疾人就业和扶贫</t>
  </si>
  <si>
    <t>残疾人生活和护理补贴</t>
  </si>
  <si>
    <t>其他红十字事业支出</t>
  </si>
  <si>
    <t>城市最低生活保障金支出</t>
  </si>
  <si>
    <t>临时救助支出</t>
  </si>
  <si>
    <t>城市特困人员救助供养支出</t>
  </si>
  <si>
    <t>其他城市生活救助</t>
  </si>
  <si>
    <t>拥军优属</t>
  </si>
  <si>
    <t>其他退役军人事务管理支出</t>
  </si>
  <si>
    <t>其他社会保障和就业支出</t>
  </si>
  <si>
    <t>其他卫生健康管理事务支出</t>
  </si>
  <si>
    <t>其他公共卫生支出</t>
  </si>
  <si>
    <t>其他计划生育事务支出</t>
  </si>
  <si>
    <t>行政单位医疗</t>
  </si>
  <si>
    <t>其他行政事业单位医疗支出</t>
  </si>
  <si>
    <t>其他医疗救助支出</t>
  </si>
  <si>
    <t>城乡医疗救助</t>
  </si>
  <si>
    <t>优抚对象医疗补助</t>
  </si>
  <si>
    <t>其他卫生健康支出</t>
  </si>
  <si>
    <t>城管执法</t>
  </si>
  <si>
    <t>其他城乡社区管理事务支出</t>
  </si>
  <si>
    <t>城乡社区规划与管理</t>
  </si>
  <si>
    <t>城乡社区环境卫生</t>
  </si>
  <si>
    <t>其他城乡社区支出</t>
  </si>
  <si>
    <t>购房补贴</t>
  </si>
  <si>
    <t>住房公积金</t>
  </si>
  <si>
    <t>其他文化和旅游支出</t>
  </si>
  <si>
    <t>2070199</t>
  </si>
  <si>
    <t>一般公共服务支出</t>
    <phoneticPr fontId="1" type="noConversion"/>
  </si>
  <si>
    <t>人大事务</t>
    <phoneticPr fontId="1" type="noConversion"/>
  </si>
  <si>
    <t>政协事务</t>
    <phoneticPr fontId="1" type="noConversion"/>
  </si>
  <si>
    <t>政府办公厅（室）及相关机构事务</t>
    <phoneticPr fontId="1" type="noConversion"/>
  </si>
  <si>
    <t>统计信息事务</t>
    <phoneticPr fontId="1" type="noConversion"/>
  </si>
  <si>
    <t>财政事务</t>
    <phoneticPr fontId="1" type="noConversion"/>
  </si>
  <si>
    <t>纪检监察事务</t>
    <phoneticPr fontId="1" type="noConversion"/>
  </si>
  <si>
    <t>民族事务</t>
    <phoneticPr fontId="1" type="noConversion"/>
  </si>
  <si>
    <t>群众团体事务</t>
    <phoneticPr fontId="1" type="noConversion"/>
  </si>
  <si>
    <t>组织事务</t>
    <phoneticPr fontId="1" type="noConversion"/>
  </si>
  <si>
    <t>宣传事务</t>
    <phoneticPr fontId="1" type="noConversion"/>
  </si>
  <si>
    <t>统战事务</t>
    <phoneticPr fontId="1" type="noConversion"/>
  </si>
  <si>
    <t>其他共产党事务支出</t>
    <phoneticPr fontId="1" type="noConversion"/>
  </si>
  <si>
    <t>其他共产党事务支出</t>
    <phoneticPr fontId="1" type="noConversion"/>
  </si>
  <si>
    <t>国防支出</t>
    <phoneticPr fontId="1" type="noConversion"/>
  </si>
  <si>
    <t>国防动员</t>
    <phoneticPr fontId="1" type="noConversion"/>
  </si>
  <si>
    <t>公共安全支出</t>
    <phoneticPr fontId="1" type="noConversion"/>
  </si>
  <si>
    <t>司法</t>
    <phoneticPr fontId="1" type="noConversion"/>
  </si>
  <si>
    <t>教育支出</t>
    <phoneticPr fontId="1" type="noConversion"/>
  </si>
  <si>
    <t>进修及培训</t>
    <phoneticPr fontId="1" type="noConversion"/>
  </si>
  <si>
    <t>科学技术支出</t>
    <phoneticPr fontId="1" type="noConversion"/>
  </si>
  <si>
    <t>科学技术普及</t>
    <phoneticPr fontId="1" type="noConversion"/>
  </si>
  <si>
    <t>文化旅游体育与传媒支出</t>
  </si>
  <si>
    <t>文化旅游体育与传媒支出</t>
    <phoneticPr fontId="1" type="noConversion"/>
  </si>
  <si>
    <t>文化和旅游</t>
    <phoneticPr fontId="1" type="noConversion"/>
  </si>
  <si>
    <t>社会保障和就业支出</t>
    <phoneticPr fontId="1" type="noConversion"/>
  </si>
  <si>
    <t>人力资源和社会保障管理事务</t>
    <phoneticPr fontId="1" type="noConversion"/>
  </si>
  <si>
    <t>民政管理事务</t>
    <phoneticPr fontId="1" type="noConversion"/>
  </si>
  <si>
    <t>行政事业单位养老支出</t>
    <phoneticPr fontId="1" type="noConversion"/>
  </si>
  <si>
    <t>就业补助</t>
    <phoneticPr fontId="1" type="noConversion"/>
  </si>
  <si>
    <t>抚恤</t>
    <phoneticPr fontId="1" type="noConversion"/>
  </si>
  <si>
    <t>退役安置</t>
    <phoneticPr fontId="1" type="noConversion"/>
  </si>
  <si>
    <t>社会福利</t>
    <phoneticPr fontId="1" type="noConversion"/>
  </si>
  <si>
    <t>残疾人事业</t>
    <phoneticPr fontId="1" type="noConversion"/>
  </si>
  <si>
    <t>红十字事业</t>
    <phoneticPr fontId="1" type="noConversion"/>
  </si>
  <si>
    <t>最低生活保障</t>
    <phoneticPr fontId="1" type="noConversion"/>
  </si>
  <si>
    <t>临时救助</t>
    <phoneticPr fontId="1" type="noConversion"/>
  </si>
  <si>
    <t>特困人员救助供养</t>
    <phoneticPr fontId="1" type="noConversion"/>
  </si>
  <si>
    <t>其他生活救助</t>
    <phoneticPr fontId="1" type="noConversion"/>
  </si>
  <si>
    <t>退役军人管理事务</t>
    <phoneticPr fontId="1" type="noConversion"/>
  </si>
  <si>
    <t>卫生健康支出</t>
  </si>
  <si>
    <t>卫生健康支出</t>
    <phoneticPr fontId="1" type="noConversion"/>
  </si>
  <si>
    <t>卫生健康管理事务</t>
    <phoneticPr fontId="1" type="noConversion"/>
  </si>
  <si>
    <t>公共卫生</t>
    <phoneticPr fontId="1" type="noConversion"/>
  </si>
  <si>
    <t>计划生育事务</t>
    <phoneticPr fontId="1" type="noConversion"/>
  </si>
  <si>
    <t>行政事业单位医疗</t>
    <phoneticPr fontId="1" type="noConversion"/>
  </si>
  <si>
    <t>医疗救助</t>
    <phoneticPr fontId="1" type="noConversion"/>
  </si>
  <si>
    <t>优抚对象医疗</t>
    <phoneticPr fontId="1" type="noConversion"/>
  </si>
  <si>
    <t>城乡社区支出</t>
  </si>
  <si>
    <t>城乡社区支出</t>
    <phoneticPr fontId="1" type="noConversion"/>
  </si>
  <si>
    <t>城乡社区管理事务</t>
    <phoneticPr fontId="1" type="noConversion"/>
  </si>
  <si>
    <t>住房保障支出</t>
  </si>
  <si>
    <t>住房保障支出</t>
    <phoneticPr fontId="1" type="noConversion"/>
  </si>
  <si>
    <t>住房改革支出</t>
    <phoneticPr fontId="1" type="noConversion"/>
  </si>
  <si>
    <t>工资奖金津补贴</t>
  </si>
  <si>
    <t>奖金</t>
  </si>
  <si>
    <t>人员经费</t>
    <phoneticPr fontId="1" type="noConversion"/>
  </si>
  <si>
    <t>社会保障缴费</t>
  </si>
  <si>
    <t>机关事业单位基本养老保险缴费</t>
  </si>
  <si>
    <t>职业年金缴费</t>
  </si>
  <si>
    <t>其他社会保障缴费</t>
  </si>
  <si>
    <t>其他工资福利支出</t>
  </si>
  <si>
    <t>办公经费</t>
  </si>
  <si>
    <t>办公费</t>
  </si>
  <si>
    <t>水费</t>
  </si>
  <si>
    <t>电费</t>
  </si>
  <si>
    <t>邮电费</t>
  </si>
  <si>
    <t>差旅费</t>
  </si>
  <si>
    <t>工会经费</t>
  </si>
  <si>
    <t>福利费</t>
  </si>
  <si>
    <t>其他交通费用</t>
  </si>
  <si>
    <t>会议费</t>
  </si>
  <si>
    <t>培训费</t>
  </si>
  <si>
    <t>公务接待费</t>
  </si>
  <si>
    <t>公务用车运行维护费</t>
  </si>
  <si>
    <t>维修（护）费</t>
  </si>
  <si>
    <t>其他商品和服务支出</t>
  </si>
  <si>
    <t>社会福利和救助</t>
  </si>
  <si>
    <t>生活补助</t>
  </si>
  <si>
    <t>离退休费</t>
  </si>
  <si>
    <t>离休费</t>
  </si>
  <si>
    <t>退休费</t>
  </si>
  <si>
    <t>其他对个人和家庭的补助</t>
  </si>
  <si>
    <t>空</t>
    <phoneticPr fontId="1" type="noConversion"/>
  </si>
  <si>
    <t/>
  </si>
  <si>
    <t xml:space="preserve">  人大事务</t>
  </si>
  <si>
    <t xml:space="preserve">    其他人大事务支出</t>
  </si>
  <si>
    <t>30299</t>
  </si>
  <si>
    <t>人大换届及代表闭会期间活动经费</t>
  </si>
  <si>
    <t xml:space="preserve">  政协事务</t>
  </si>
  <si>
    <t xml:space="preserve">    其他政协事务支出</t>
  </si>
  <si>
    <t>政协联组开展活动经费</t>
  </si>
  <si>
    <t xml:space="preserve">  政府办公厅（室）及相关机构事务</t>
  </si>
  <si>
    <t xml:space="preserve">    行政运行</t>
  </si>
  <si>
    <t>30101</t>
  </si>
  <si>
    <t>人员支出（在职统发）_基本工资</t>
  </si>
  <si>
    <t>30102</t>
  </si>
  <si>
    <t>人员支出（在职统发）_津贴补贴</t>
  </si>
  <si>
    <t>30103</t>
  </si>
  <si>
    <t>人员支出（在职统发）_奖金</t>
  </si>
  <si>
    <t>30199</t>
  </si>
  <si>
    <t>人员支出（在职统发）_其他工资福利支出</t>
  </si>
  <si>
    <t>30112</t>
  </si>
  <si>
    <t>人员支出（在职非统发）_其他社会保障缴费</t>
  </si>
  <si>
    <t>对个人和家庭补助支出（在职统发）_津贴补贴</t>
  </si>
  <si>
    <t>30239</t>
  </si>
  <si>
    <t>对个人和家庭补助支出（在职统发）_其他交通费用</t>
  </si>
  <si>
    <t>30399</t>
  </si>
  <si>
    <t>对个人和家庭补助支出（在职统发）_其他对个人和家庭的补助</t>
  </si>
  <si>
    <t>30201</t>
  </si>
  <si>
    <t>日常公用支出（在职人员）_办公费</t>
  </si>
  <si>
    <t>30205</t>
  </si>
  <si>
    <t>日常公用支出（在职人员）_水费</t>
  </si>
  <si>
    <t>30206</t>
  </si>
  <si>
    <t>日常公用支出（在职人员）_电费</t>
  </si>
  <si>
    <t>30207</t>
  </si>
  <si>
    <t>日常公用支出（在职人员）_邮电费</t>
  </si>
  <si>
    <t>30211</t>
  </si>
  <si>
    <t>日常公用支出（在职人员）_差旅费</t>
  </si>
  <si>
    <t>30213</t>
  </si>
  <si>
    <t>日常公用支出（在职人员）_维修（护）费</t>
  </si>
  <si>
    <t>30215</t>
  </si>
  <si>
    <t>日常公用支出（在职人员）_会议费</t>
  </si>
  <si>
    <t>30217</t>
  </si>
  <si>
    <t>日常公用支出（在职人员）_公务接待费</t>
  </si>
  <si>
    <t>30228</t>
  </si>
  <si>
    <t>日常公用支出（在职人员）_工会经费</t>
  </si>
  <si>
    <t>30229</t>
  </si>
  <si>
    <t>日常公用支出（在职人员）_福利费</t>
  </si>
  <si>
    <t>30231</t>
  </si>
  <si>
    <t>日常公用支出（在职人员）_公务用车运行维护费</t>
  </si>
  <si>
    <t>日常公用支出（在职人员）_其他商品和服务支出</t>
  </si>
  <si>
    <t xml:space="preserve">    其他政府办公厅（室）及相关机构事务支出</t>
  </si>
  <si>
    <t>人员招录及档案装具费</t>
  </si>
  <si>
    <t>牛街街道市民服务中心标准化工作经费</t>
  </si>
  <si>
    <t>30209</t>
  </si>
  <si>
    <t>物业管理费</t>
  </si>
  <si>
    <t>党群服务中心办公及活动场所物业管理费</t>
  </si>
  <si>
    <t>党群服务中心办公场所设施维修保养费用</t>
  </si>
  <si>
    <t>30214</t>
  </si>
  <si>
    <t>租赁费</t>
  </si>
  <si>
    <t>党群中心大楼房屋租赁费用支出</t>
  </si>
  <si>
    <t>委托业务费</t>
  </si>
  <si>
    <t>30227</t>
  </si>
  <si>
    <t>网络信息化运行维护服务</t>
  </si>
  <si>
    <t>设备购置</t>
  </si>
  <si>
    <t>31002</t>
  </si>
  <si>
    <t>办公设备购置</t>
  </si>
  <si>
    <t>机关固定资产购置经费</t>
  </si>
  <si>
    <t>机关运行管理服务</t>
  </si>
  <si>
    <t>机关办公用房局部专项维修费用</t>
  </si>
  <si>
    <t>政务内网运行维护服务</t>
  </si>
  <si>
    <t>机关办公用房房租（牛街8号）</t>
  </si>
  <si>
    <t>机关五楼地区房租（牛街8号）</t>
  </si>
  <si>
    <t>机关热水器等设备租赁费</t>
  </si>
  <si>
    <t>机关办公区及食堂卫生消杀服务</t>
  </si>
  <si>
    <t>机关办公物业管理费</t>
  </si>
  <si>
    <t>机关温控系统点位检查服务</t>
  </si>
  <si>
    <t>热线坐席外包服务费</t>
  </si>
  <si>
    <t xml:space="preserve">  统计信息事务</t>
  </si>
  <si>
    <t xml:space="preserve">    专项普查活动</t>
  </si>
  <si>
    <t>牛街街道人口调查服务</t>
  </si>
  <si>
    <t>第七次全国人口普查服务</t>
  </si>
  <si>
    <t xml:space="preserve">  财政事务</t>
  </si>
  <si>
    <t xml:space="preserve">    其他财政事务支出</t>
  </si>
  <si>
    <t>财政经费</t>
  </si>
  <si>
    <t>聘请事务所开展绩效评价管理服务</t>
  </si>
  <si>
    <t>30907</t>
  </si>
  <si>
    <t>信息网络及软件购置更新</t>
  </si>
  <si>
    <t>牛街街道大数据分中心内控管理系统</t>
  </si>
  <si>
    <t xml:space="preserve">  纪检监察事务</t>
  </si>
  <si>
    <t xml:space="preserve">    其他纪检监察事务支出</t>
  </si>
  <si>
    <t>党风廉政建设经费</t>
  </si>
  <si>
    <t xml:space="preserve">  民族事务</t>
  </si>
  <si>
    <t xml:space="preserve">    其他民族事务支出</t>
  </si>
  <si>
    <t>牛街传统文化进清真寺服务</t>
  </si>
  <si>
    <t>民族团结文化季线上活动服务</t>
  </si>
  <si>
    <t>第十六届民族团结进步表彰大会委托服务</t>
  </si>
  <si>
    <t>民族宗教服务保障工作经费</t>
  </si>
  <si>
    <t>牛街街道民族团结创建工作系列活动经费</t>
  </si>
  <si>
    <t>牛街街道少数民族流动人口服务站运营服务</t>
  </si>
  <si>
    <t xml:space="preserve">  群众团体事务</t>
  </si>
  <si>
    <t xml:space="preserve">    其他群众团体事务支出</t>
  </si>
  <si>
    <t>委托社会组织开展辖区妇女、未成年人活动服务</t>
  </si>
  <si>
    <t>为辖区妇女、未成年人开展慰问及服务活动服务</t>
  </si>
  <si>
    <t>牛街街道群团服务中心运行经费</t>
  </si>
  <si>
    <t>牛街街道群团服务中心物业服务</t>
  </si>
  <si>
    <t>社区青年汇建设管理经费</t>
  </si>
  <si>
    <t>区域化团建服务</t>
  </si>
  <si>
    <t>大型修缮</t>
  </si>
  <si>
    <t>31006</t>
  </si>
  <si>
    <t>牛街街道群团活动服务中心装修改造工程</t>
  </si>
  <si>
    <t xml:space="preserve">  组织事务</t>
  </si>
  <si>
    <t xml:space="preserve">    一般行政管理事务</t>
  </si>
  <si>
    <t>社区党组织服务群众经费</t>
  </si>
  <si>
    <t xml:space="preserve">  宣传事务</t>
  </si>
  <si>
    <t xml:space="preserve">    其他宣传事务支出</t>
  </si>
  <si>
    <t>精神文明建设经费</t>
  </si>
  <si>
    <t>精神文明建设服务</t>
  </si>
  <si>
    <t>思想政治宣传经费</t>
  </si>
  <si>
    <t>牛街街道新媒体采编、运维等经费</t>
  </si>
  <si>
    <t xml:space="preserve">  统战事务</t>
  </si>
  <si>
    <t xml:space="preserve">    其他统战事务支出</t>
  </si>
  <si>
    <t>地区台侨“乐养学堂”特色活动服务</t>
  </si>
  <si>
    <t>组织地区企业开展特色活动服务</t>
  </si>
  <si>
    <t>走访慰问统战、侨台、民族宗教界人士、少数民族困难户经费</t>
  </si>
  <si>
    <t>为地区统战人士开展服务经费</t>
  </si>
  <si>
    <t xml:space="preserve">  其他共产党事务支出</t>
  </si>
  <si>
    <t xml:space="preserve">    其他共产党事务支出</t>
  </si>
  <si>
    <t>2021年党员主题教育月服务</t>
  </si>
  <si>
    <t>基层党组织党建活动经费</t>
  </si>
  <si>
    <t>区域化党建活动</t>
  </si>
  <si>
    <t>30305</t>
  </si>
  <si>
    <t>为基层党组织书记、副书记、委员中离退休干部党员发放工作补贴</t>
  </si>
  <si>
    <t>牛街街道红色会客厅党群服务中心委托运营服务</t>
  </si>
  <si>
    <t>牛街街道红色四合院党群服务中心委托运营服务</t>
  </si>
  <si>
    <t>牛街街道基层党建讲习所房租（烂缦胡同108号、106号）</t>
  </si>
  <si>
    <t>社区党建活动用房房租（西砖8号）</t>
  </si>
  <si>
    <t>非公党支部建党活动经费</t>
  </si>
  <si>
    <t>党群服务中心运营管理费用</t>
  </si>
  <si>
    <t>31003</t>
  </si>
  <si>
    <t>专用设备购置</t>
  </si>
  <si>
    <t>牛街街道党群服务中心设备购置费用</t>
  </si>
  <si>
    <t xml:space="preserve">  国防动员</t>
  </si>
  <si>
    <t xml:space="preserve">    民兵</t>
  </si>
  <si>
    <t>民兵工作经费</t>
  </si>
  <si>
    <t xml:space="preserve">    兵役征集</t>
  </si>
  <si>
    <t>征兵工作经费</t>
  </si>
  <si>
    <t xml:space="preserve">    人民防空</t>
  </si>
  <si>
    <t>人民防空工作经费</t>
  </si>
  <si>
    <t xml:space="preserve">  司法</t>
  </si>
  <si>
    <t xml:space="preserve">    其他司法支出</t>
  </si>
  <si>
    <t>专职调解员经费</t>
  </si>
  <si>
    <t xml:space="preserve">    基层司法业务</t>
  </si>
  <si>
    <t>行政执法服务</t>
  </si>
  <si>
    <t>30202</t>
  </si>
  <si>
    <t>印刷费</t>
  </si>
  <si>
    <t>行政执法文书印制服务</t>
  </si>
  <si>
    <t>校园矛盾调解服务</t>
  </si>
  <si>
    <t>人民调解经费</t>
  </si>
  <si>
    <t xml:space="preserve">    普法宣传</t>
  </si>
  <si>
    <t>普法宣传经费</t>
  </si>
  <si>
    <t>法制宣传橱窗服务</t>
  </si>
  <si>
    <t xml:space="preserve">    社区矫正</t>
  </si>
  <si>
    <t>社区矫正安置帮教经费</t>
  </si>
  <si>
    <t>人民调解参与信访问题法律服务</t>
  </si>
  <si>
    <t>法治十进宣传活动服务</t>
  </si>
  <si>
    <t>为老法律服务</t>
  </si>
  <si>
    <t>法律顾问服务</t>
  </si>
  <si>
    <t>专职司法社工经费</t>
  </si>
  <si>
    <t xml:space="preserve">  其他公共安全支出</t>
  </si>
  <si>
    <t xml:space="preserve">    其他公共安全支出</t>
  </si>
  <si>
    <t>安全生产工作综合保障经费</t>
  </si>
  <si>
    <t>牛街街道第二座小型消防站办公用房房租（登莱胡同26号）</t>
  </si>
  <si>
    <t>牛街街道小型消防站房屋租赁费（菜市口胡同35号）</t>
  </si>
  <si>
    <t>安全宣教中心运营维护费</t>
  </si>
  <si>
    <t>为辖区居民加装燃气安全自闭阀及更换非标软管</t>
  </si>
  <si>
    <t>安全宣教中心运营服务</t>
  </si>
  <si>
    <t>安全生产综合能力提升服务</t>
  </si>
  <si>
    <t>安全生产巡查员经费</t>
  </si>
  <si>
    <t>消防安全工作综合经费</t>
  </si>
  <si>
    <t>安全生产监督协管员经费</t>
  </si>
  <si>
    <t>国际安全社区创建工作经费</t>
  </si>
  <si>
    <t>电动车充电设施建设经费</t>
  </si>
  <si>
    <t xml:space="preserve">  进修及培训</t>
  </si>
  <si>
    <t xml:space="preserve">    培训支出</t>
  </si>
  <si>
    <t>30216</t>
  </si>
  <si>
    <t>日常公用支出（在职人员）_培训费</t>
  </si>
  <si>
    <t>牛街街道工委党校分校培训费用</t>
  </si>
  <si>
    <t xml:space="preserve">  科学技术普及</t>
  </si>
  <si>
    <t xml:space="preserve">    科普活动</t>
  </si>
  <si>
    <t>群众科普活动</t>
  </si>
  <si>
    <t xml:space="preserve">  文化和旅游</t>
  </si>
  <si>
    <t xml:space="preserve">    图书馆</t>
  </si>
  <si>
    <t>“晴耕雨读”大众阅读空间房租及水电费等</t>
  </si>
  <si>
    <t xml:space="preserve">    群众文化</t>
  </si>
  <si>
    <t>社区社会组织文化活动费</t>
  </si>
  <si>
    <t>牛街公共图书馆项目服务</t>
  </si>
  <si>
    <t>社区社会组织文体活动中心运行维护费</t>
  </si>
  <si>
    <t>街道文体活动服务</t>
  </si>
  <si>
    <t>街道文化活动专项、非遗活动、体育专项、健身器材更新</t>
  </si>
  <si>
    <t>民族特色教育经费</t>
  </si>
  <si>
    <t>社区教育经费</t>
  </si>
  <si>
    <t xml:space="preserve">  人力资源和社会保障管理事务</t>
  </si>
  <si>
    <t xml:space="preserve">    劳动保障监察</t>
  </si>
  <si>
    <t>劳动保障工作经费</t>
  </si>
  <si>
    <t xml:space="preserve">  民政管理事务</t>
  </si>
  <si>
    <t xml:space="preserve">    基层政权建设和社区治理</t>
  </si>
  <si>
    <t>社区服务站转型升级改造服务</t>
  </si>
  <si>
    <t>社区服务站转型升级技术支持服务（尾款）</t>
  </si>
  <si>
    <t>社区工作者培训服务</t>
  </si>
  <si>
    <t>2021年社区居委会换届经费</t>
  </si>
  <si>
    <t>社区治理与创新服务</t>
  </si>
  <si>
    <t>社区工作者人员经费</t>
  </si>
  <si>
    <t>社区办公经费</t>
  </si>
  <si>
    <t>社区工作者工作餐经费</t>
  </si>
  <si>
    <t>社区工作者服务与管理经费</t>
  </si>
  <si>
    <t>社区固定资产购置经费</t>
  </si>
  <si>
    <t xml:space="preserve">    其他民政管理事务支出</t>
  </si>
  <si>
    <t>老积极分子生活补助</t>
  </si>
  <si>
    <t>民政宣传及业务培训经费</t>
  </si>
  <si>
    <t>春风社区活动站房租（小寺街临2号第2排）</t>
  </si>
  <si>
    <t>枫桦社区用房房租（广内大街74号）</t>
  </si>
  <si>
    <t xml:space="preserve">  行政事业单位养老支出</t>
  </si>
  <si>
    <t xml:space="preserve">    机关事业单位基本养老保险缴费支出</t>
  </si>
  <si>
    <t>30108</t>
  </si>
  <si>
    <t>人员支出（在职非统发）_机关事业单位基本养老保险缴费</t>
  </si>
  <si>
    <t xml:space="preserve">    机关事业单位职业年金缴费支出</t>
  </si>
  <si>
    <t>30109</t>
  </si>
  <si>
    <t>人员支出（在职非统发）_职业年金缴费</t>
  </si>
  <si>
    <t xml:space="preserve">    行政单位离退休</t>
  </si>
  <si>
    <t>30301</t>
  </si>
  <si>
    <t>对个人和家庭补助支出（离休统发）_离休费</t>
  </si>
  <si>
    <t>对个人和家庭补助支出（离休统发）_其他对个人和家庭的补助</t>
  </si>
  <si>
    <t>30302</t>
  </si>
  <si>
    <t>对个人和家庭补助支出（离退休非统发）_退休费</t>
  </si>
  <si>
    <t>对个人和家庭补助支出（离退休非统发）_生活补助</t>
  </si>
  <si>
    <t>对个人和家庭补助支出（离退休非统发）_其他对个人和家庭的补助</t>
  </si>
  <si>
    <t>日常公用支出（离退休人员）_其他商品和服务支出</t>
  </si>
  <si>
    <t xml:space="preserve">    其他行政事业单位养老支出</t>
  </si>
  <si>
    <t>原枣林西等幼儿园退休、退养人员经费</t>
  </si>
  <si>
    <t>机关事业单位退休人员活动费</t>
  </si>
  <si>
    <t>民政退休退职人员经费</t>
  </si>
  <si>
    <t xml:space="preserve">  就业补助</t>
  </si>
  <si>
    <t xml:space="preserve">    其他就业补助支出</t>
  </si>
  <si>
    <t>就业奖励经费</t>
  </si>
  <si>
    <t xml:space="preserve">    公益性岗位补贴</t>
  </si>
  <si>
    <t>公益性人员经费</t>
  </si>
  <si>
    <t xml:space="preserve">  抚恤</t>
  </si>
  <si>
    <t xml:space="preserve">    义务兵优待</t>
  </si>
  <si>
    <t>义务兵优待金</t>
  </si>
  <si>
    <t xml:space="preserve">    死亡抚恤</t>
  </si>
  <si>
    <t>因公牺牲军人遗属定期抚恤金</t>
  </si>
  <si>
    <t xml:space="preserve">    伤残抚恤</t>
  </si>
  <si>
    <t>伤残军人抚恤金</t>
  </si>
  <si>
    <t xml:space="preserve">    其他优抚支出</t>
  </si>
  <si>
    <t>在乡残疾军人、参战参试军队退役人员定期生活补助</t>
  </si>
  <si>
    <t xml:space="preserve">    农村籍退役士兵老年生活补助</t>
  </si>
  <si>
    <t>残疾军人护理费</t>
  </si>
  <si>
    <t>优抚、低保和分散供养特困人员集中供热采暖补助</t>
  </si>
  <si>
    <t xml:space="preserve">  退役安置</t>
  </si>
  <si>
    <t xml:space="preserve">    军队移交政府的离退休人员安置</t>
  </si>
  <si>
    <t>军队离退休人员经费</t>
  </si>
  <si>
    <t xml:space="preserve">  社会福利</t>
  </si>
  <si>
    <t xml:space="preserve">    其他社会福利支出</t>
  </si>
  <si>
    <t>"四就近“离退休老干部日常管理专项经费</t>
  </si>
  <si>
    <t xml:space="preserve">    养老服务</t>
  </si>
  <si>
    <t>养老护理员培训服务</t>
  </si>
  <si>
    <t>社区养老服务驿站扶持补贴</t>
  </si>
  <si>
    <t xml:space="preserve">    儿童福利</t>
  </si>
  <si>
    <t>困境儿童生活费</t>
  </si>
  <si>
    <t xml:space="preserve">    老年福利</t>
  </si>
  <si>
    <t>90周岁及以上无保障老人办理城镇居民基本医疗保险</t>
  </si>
  <si>
    <t>为牛街地区特殊老人购买服务</t>
  </si>
  <si>
    <t>牛街街道老年餐桌房租</t>
  </si>
  <si>
    <t>“洗浴、代换煤气、上门理发”三项为老服务</t>
  </si>
  <si>
    <t>30306</t>
  </si>
  <si>
    <t>救济费</t>
  </si>
  <si>
    <t>低保家庭特困儿童补助金</t>
  </si>
  <si>
    <t>民政养老服务驿站房租（南线阁21号底商）</t>
  </si>
  <si>
    <t xml:space="preserve">  残疾人事业</t>
  </si>
  <si>
    <t xml:space="preserve">    其他残疾人事业支出</t>
  </si>
  <si>
    <t>街道残联换届经费</t>
  </si>
  <si>
    <t xml:space="preserve">    残疾人康复</t>
  </si>
  <si>
    <t>残疾人职业康复劳动项目</t>
  </si>
  <si>
    <t xml:space="preserve">    残疾人就业和扶贫</t>
  </si>
  <si>
    <t>残疾人走访慰问工作经费</t>
  </si>
  <si>
    <t xml:space="preserve">    残疾人生活和护理补贴</t>
  </si>
  <si>
    <t>残疾人生活和护理两项补贴</t>
  </si>
  <si>
    <t>残疾人基本服务状况和需求信息数据动态更新工作经费</t>
  </si>
  <si>
    <t>社区残协工作经费</t>
  </si>
  <si>
    <t>社区康复创新项目工作服务</t>
  </si>
  <si>
    <t>社区康复站工作经费</t>
  </si>
  <si>
    <t>残疾人学生、生活困难的残疾人子女学生助学补助</t>
  </si>
  <si>
    <t>残疾人就业信息采集工作经费</t>
  </si>
  <si>
    <t>残疾人辅助器具服务站工作经费</t>
  </si>
  <si>
    <t>市级温馨家园基本运行经费</t>
  </si>
  <si>
    <t>市级温馨家园项目经费</t>
  </si>
  <si>
    <t>残疾人职业技能培训工作经费</t>
  </si>
  <si>
    <t>残疾人职业技能培训服务</t>
  </si>
  <si>
    <t>残疾人文体服务</t>
  </si>
  <si>
    <t>无障碍建设经费</t>
  </si>
  <si>
    <t xml:space="preserve">  红十字事业</t>
  </si>
  <si>
    <t xml:space="preserve">    其他红十字事业支出</t>
  </si>
  <si>
    <t>红十字急救培训及宣传</t>
  </si>
  <si>
    <t xml:space="preserve">  最低生活保障</t>
  </si>
  <si>
    <t xml:space="preserve">    城市最低生活保障金支出</t>
  </si>
  <si>
    <t>城市居民最低生活保障支出</t>
  </si>
  <si>
    <t xml:space="preserve">  临时救助</t>
  </si>
  <si>
    <t xml:space="preserve">    临时救助支出</t>
  </si>
  <si>
    <t>临时救助经费</t>
  </si>
  <si>
    <t xml:space="preserve">  特困人员救助供养</t>
  </si>
  <si>
    <t xml:space="preserve">    城市特困人员救助供养支出</t>
  </si>
  <si>
    <t>特困人员供养经费</t>
  </si>
  <si>
    <t xml:space="preserve">  其他生活救助</t>
  </si>
  <si>
    <t xml:space="preserve">    其他城市生活救助</t>
  </si>
  <si>
    <t>高等教育新生入学救助经费</t>
  </si>
  <si>
    <t>低保、低收入家庭“爱心卡”生活补助</t>
  </si>
  <si>
    <t>政府购买社会救助服务</t>
  </si>
  <si>
    <t>走访慰问困难群众、优抚对象等人员经费</t>
  </si>
  <si>
    <t>外地回京知青慰问</t>
  </si>
  <si>
    <t>30304</t>
  </si>
  <si>
    <t>抚恤金</t>
  </si>
  <si>
    <t>城乡无业居民丧葬补贴</t>
  </si>
  <si>
    <t>低保低收入两节补助金</t>
  </si>
  <si>
    <t xml:space="preserve">  退役军人管理事务</t>
  </si>
  <si>
    <t xml:space="preserve">    拥军优属</t>
  </si>
  <si>
    <t>拥军优属经费</t>
  </si>
  <si>
    <t xml:space="preserve">    其他退役军人事务管理支出</t>
  </si>
  <si>
    <t>退役军人服务站经费</t>
  </si>
  <si>
    <t xml:space="preserve">  其他社会保障和就业支出</t>
  </si>
  <si>
    <t xml:space="preserve">    其他社会保障和就业支出</t>
  </si>
  <si>
    <t>30307</t>
  </si>
  <si>
    <t>医疗费</t>
  </si>
  <si>
    <t>病残知青丁毅护工费及医疗费用</t>
  </si>
  <si>
    <t>失业人员一次性补助经费</t>
  </si>
  <si>
    <t>失业人员自采暖补贴经费</t>
  </si>
  <si>
    <t>社会化管理退休人员经费</t>
  </si>
  <si>
    <t>退休人员自采暖补贴经费</t>
  </si>
  <si>
    <t xml:space="preserve">  卫生健康管理事务</t>
  </si>
  <si>
    <t xml:space="preserve">    其他卫生健康管理事务支出</t>
  </si>
  <si>
    <t>30309</t>
  </si>
  <si>
    <t>奖励金</t>
  </si>
  <si>
    <t>计划生育家庭奖励与社会保障</t>
  </si>
  <si>
    <t xml:space="preserve">  公共卫生</t>
  </si>
  <si>
    <t xml:space="preserve">    其他公共卫生支出</t>
  </si>
  <si>
    <t>精防补贴发放</t>
  </si>
  <si>
    <t>牛街街道病媒生物防制服务</t>
  </si>
  <si>
    <t>精神病人家属及照料着心理援助服务</t>
  </si>
  <si>
    <t>街道绿洲心理工作室办公用房房租（牛街西里一区1、2号楼人防出口社区公益活动用房）</t>
  </si>
  <si>
    <t xml:space="preserve">  计划生育事务</t>
  </si>
  <si>
    <t xml:space="preserve">    其他计划生育事务支出</t>
  </si>
  <si>
    <t>社区健康驿站服务</t>
  </si>
  <si>
    <t>早教管理中心委托服务</t>
  </si>
  <si>
    <t>牛街街道早教中心活动用房房租（广安门内大街116号凌云居底商三层）</t>
  </si>
  <si>
    <t xml:space="preserve">  行政事业单位医疗</t>
  </si>
  <si>
    <t xml:space="preserve">    行政单位医疗</t>
  </si>
  <si>
    <t xml:space="preserve">    其他行政事业单位医疗支出</t>
  </si>
  <si>
    <t>对个人和家庭补助支出（离退休非统发）_其他社会保障缴费</t>
  </si>
  <si>
    <t xml:space="preserve">  医疗救助</t>
  </si>
  <si>
    <t xml:space="preserve">    其他医疗救助支出</t>
  </si>
  <si>
    <t>退养人员药费报销经费</t>
  </si>
  <si>
    <t xml:space="preserve">    城乡医疗救助</t>
  </si>
  <si>
    <t>城乡医疗救助经费</t>
  </si>
  <si>
    <t xml:space="preserve">  优抚对象医疗</t>
  </si>
  <si>
    <t xml:space="preserve">    优抚对象医疗补助</t>
  </si>
  <si>
    <t>老积极分子报销医药费</t>
  </si>
  <si>
    <t xml:space="preserve">  其他卫生健康支出</t>
  </si>
  <si>
    <t xml:space="preserve">    其他卫生健康支出</t>
  </si>
  <si>
    <t>爱国卫生与健康教育工作经费</t>
  </si>
  <si>
    <t>计划生育工作经费</t>
  </si>
  <si>
    <t>计划生育特扶家庭帮扶关爱费用</t>
  </si>
  <si>
    <t>为特扶家庭购买养老照护家政服务</t>
  </si>
  <si>
    <t>无偿献血宣传及误工费</t>
  </si>
  <si>
    <t>流动人口计划生育管理和服务</t>
  </si>
  <si>
    <t xml:space="preserve">  城乡社区管理事务</t>
  </si>
  <si>
    <t xml:space="preserve">    城管执法</t>
  </si>
  <si>
    <t>综合执法保障费用</t>
  </si>
  <si>
    <t>辖区生产生活噪音检测服务</t>
  </si>
  <si>
    <t>城管执法队办公场所物业服务</t>
  </si>
  <si>
    <t>城管执法队运行管理费</t>
  </si>
  <si>
    <t xml:space="preserve">    其他城乡社区管理事务支出</t>
  </si>
  <si>
    <t>农村劳动力安置劳务派遣人员经费</t>
  </si>
  <si>
    <t>劳务派遣人员经费</t>
  </si>
  <si>
    <t>牛街街道市民服务中心“一窗受理”劳务派遣人员费</t>
  </si>
  <si>
    <t xml:space="preserve">  城乡社区规划与管理</t>
  </si>
  <si>
    <t xml:space="preserve">    城乡社区规划与管理</t>
  </si>
  <si>
    <t>反恐维稳工作经费</t>
  </si>
  <si>
    <t>反恐处突安保维稳保安服务</t>
  </si>
  <si>
    <t>群防群治工作经费</t>
  </si>
  <si>
    <t>街道吹哨地区职能部门协作统筹经费</t>
  </si>
  <si>
    <t>综合治理工作经费</t>
  </si>
  <si>
    <t>科技创安经费</t>
  </si>
  <si>
    <t>春风社区沙栏胡同、春风胡同、小寺街胡同街巷物业管理服务</t>
  </si>
  <si>
    <t>牛街地区物业公司考核奖励费用</t>
  </si>
  <si>
    <t>牛街街道公共绿地补栽补种服务</t>
  </si>
  <si>
    <t>牛街街道环境美化、节日摆花、购置物品及宣传活动服务</t>
  </si>
  <si>
    <t>牛街街道老旧平房区实施准物业服务</t>
  </si>
  <si>
    <t>牛街街道街巷清扫保洁服务</t>
  </si>
  <si>
    <t>牛街街道街巷小区等公共区域大件杂物及无主渣土清运服务</t>
  </si>
  <si>
    <t>牛街街道聘请责任规划师服务</t>
  </si>
  <si>
    <t>牛街街道公共区域维护及零星修补工程</t>
  </si>
  <si>
    <t>牛街街道绿地养护服务</t>
  </si>
  <si>
    <t>牛街街道2020年重点工程质保金</t>
  </si>
  <si>
    <t>牛街街道环境整治拆违及部分恢复费用</t>
  </si>
  <si>
    <t>牛街街道全响应网格化大数据应用平台</t>
  </si>
  <si>
    <t>社区监控维保服务</t>
  </si>
  <si>
    <t>重点时段服务保障经费</t>
  </si>
  <si>
    <t>辖区内半地下公益性用房房租（共12处:牛街西里一区1-4号，西里二区2、3、6、7、11-12号，牛街东里6、9、14号</t>
  </si>
  <si>
    <t>牛街防火办、交通办、巡防队办公用房房租（教子胡同71号院）</t>
  </si>
  <si>
    <t>社区公益性用房房租（牛街西里二区9号楼一层二层）</t>
  </si>
  <si>
    <t>牛街维稳中心房租（牛街8号一层旁门）牛街维稳中心房租（牛街8号一层旁门）</t>
  </si>
  <si>
    <t>牛街街道全响应指挥中心房租（牛街东里一区1号楼三段4号）</t>
  </si>
  <si>
    <t>流动人口服务站（小寺街新建3、6号）、春风社区居委会办公用房（小寺街临2号）房租</t>
  </si>
  <si>
    <t>流管人员经费</t>
  </si>
  <si>
    <t>牛街街道物业管理推进指导服务费用</t>
  </si>
  <si>
    <t>法源寺3、4、5号楼老旧小区环境整治项目</t>
  </si>
  <si>
    <t>食药安全监察员经费</t>
  </si>
  <si>
    <t>早教中心活动用房装修改造工程</t>
  </si>
  <si>
    <t>枫桦社区办公用房装修改造工程</t>
  </si>
  <si>
    <t>牛街街道城市管理办公室购置宣传物品、组织活动物品、各类保障物品费用</t>
  </si>
  <si>
    <t>社区治理与创新配套经费</t>
  </si>
  <si>
    <t>房屋建筑物购建</t>
  </si>
  <si>
    <t>30901</t>
  </si>
  <si>
    <t>西城区牛街社区文体综合服务中心项目（牛街3号地）</t>
  </si>
  <si>
    <t xml:space="preserve">  城乡社区环境卫生</t>
  </si>
  <si>
    <t xml:space="preserve">    城乡社区环境卫生</t>
  </si>
  <si>
    <t>牛街街道垃圾分类工作实施推进服务</t>
  </si>
  <si>
    <t>牛街街道环保工作服务</t>
  </si>
  <si>
    <t>牛街街道城市管理办公室聘请网格、环保等保安人员服务</t>
  </si>
  <si>
    <t>市级垃圾分类示范小区一次性奖励费用</t>
  </si>
  <si>
    <t xml:space="preserve">  其他城乡社区支出</t>
  </si>
  <si>
    <t xml:space="preserve">    其他城乡社区支出</t>
  </si>
  <si>
    <t>专职安全员工作经费</t>
  </si>
  <si>
    <t xml:space="preserve">  住房改革支出</t>
  </si>
  <si>
    <t xml:space="preserve">    购房补贴</t>
  </si>
  <si>
    <t>对个人和家庭补助支出（在职非统发）_津贴补贴</t>
  </si>
  <si>
    <t xml:space="preserve">    住房公积金</t>
  </si>
  <si>
    <t>30113</t>
  </si>
  <si>
    <t>对个人和家庭补助支出（在职非统发）_住房公积金</t>
  </si>
  <si>
    <t>50299</t>
  </si>
  <si>
    <t>京财党政群指［2020］1841号城乡基层党组织服务群众经费</t>
  </si>
  <si>
    <t>京财科文指[2020]1859号 三馆一站免费开放补助资金</t>
    <phoneticPr fontId="37" type="noConversion"/>
  </si>
  <si>
    <t xml:space="preserve">    其他文化和旅游支出</t>
    <phoneticPr fontId="1" type="noConversion"/>
  </si>
  <si>
    <t>50999</t>
  </si>
  <si>
    <t>京财社指[2020]2072号中央财政提前下达2021年优抚对象补助</t>
  </si>
  <si>
    <t xml:space="preserve">    其他优抚支出</t>
    <phoneticPr fontId="1" type="noConversion"/>
  </si>
  <si>
    <t>50905</t>
  </si>
  <si>
    <t>京财社指[2020]1884号社会保障和就业转移支付-退役安置补助-无军籍职工经费</t>
  </si>
  <si>
    <t xml:space="preserve">    军队移交政府的离退休人员安置</t>
    <phoneticPr fontId="1" type="noConversion"/>
  </si>
  <si>
    <t>京财社指[2020]1885号 2021年“四就近”经费</t>
  </si>
  <si>
    <t xml:space="preserve">    其他社会福利支出</t>
    <phoneticPr fontId="1" type="noConversion"/>
  </si>
  <si>
    <t>京财社指[2020]1890号 退休人员社会化市级补助</t>
  </si>
  <si>
    <t xml:space="preserve">    其他社会保障和就业支出</t>
    <phoneticPr fontId="1" type="noConversion"/>
  </si>
  <si>
    <t>京财社指[2020]1885号2021送温暖资金</t>
  </si>
  <si>
    <t>京财社指[2020]1885号2021年社区公益金</t>
  </si>
  <si>
    <t>A</t>
  </si>
  <si>
    <t>基本公共服务    (A)</t>
  </si>
  <si>
    <t>A05</t>
  </si>
  <si>
    <t>社会救助    (A05)</t>
  </si>
  <si>
    <t>A0505</t>
  </si>
  <si>
    <t>福利设施管理与维护服务</t>
  </si>
  <si>
    <t>20212730010092</t>
  </si>
  <si>
    <t>2082501其他城市生活救助</t>
  </si>
  <si>
    <t>A06</t>
  </si>
  <si>
    <t>养老服务    (A06)</t>
  </si>
  <si>
    <t>A0601</t>
  </si>
  <si>
    <t>机构养老服务</t>
  </si>
  <si>
    <t>20212730010127</t>
  </si>
  <si>
    <t>2081006养老服务</t>
  </si>
  <si>
    <t>A0602</t>
  </si>
  <si>
    <t>居家养老服务</t>
  </si>
  <si>
    <t>20212730010069</t>
  </si>
  <si>
    <t>2109999其他卫生健康支出</t>
  </si>
  <si>
    <t>20212730010130</t>
  </si>
  <si>
    <t>A0608</t>
  </si>
  <si>
    <t>社区养老服务</t>
  </si>
  <si>
    <t>20212730010077</t>
  </si>
  <si>
    <t>A09</t>
  </si>
  <si>
    <t>残疾人福利    (A09)</t>
  </si>
  <si>
    <t>A0918</t>
  </si>
  <si>
    <t>20212730010117</t>
  </si>
  <si>
    <t>2081199其他残疾人事业支出</t>
  </si>
  <si>
    <t>A0919</t>
  </si>
  <si>
    <t>残疾人照料服务</t>
  </si>
  <si>
    <t>20212730010116</t>
  </si>
  <si>
    <t>2081105残疾人就业和扶贫</t>
  </si>
  <si>
    <t>A11</t>
  </si>
  <si>
    <t>公共卫生    (A11)</t>
  </si>
  <si>
    <t>A1111</t>
  </si>
  <si>
    <t>公共卫生辅助服务</t>
  </si>
  <si>
    <t>20212730010073</t>
  </si>
  <si>
    <t>2100499其他公共卫生支出</t>
  </si>
  <si>
    <t>20212730010074</t>
  </si>
  <si>
    <t>A12</t>
  </si>
  <si>
    <t>人口和计划生育    (A12)</t>
  </si>
  <si>
    <t>A1221</t>
  </si>
  <si>
    <t>计生优生宣传服务</t>
  </si>
  <si>
    <t>20212730010072</t>
  </si>
  <si>
    <t>2100799其他计划生育事务支出</t>
  </si>
  <si>
    <t>A14</t>
  </si>
  <si>
    <t>文化    (A14)</t>
  </si>
  <si>
    <t>A1433</t>
  </si>
  <si>
    <t>文化设施运营管理与维护服务</t>
  </si>
  <si>
    <t>20212730010139</t>
  </si>
  <si>
    <t>2070104图书馆</t>
  </si>
  <si>
    <t>20212730010159</t>
  </si>
  <si>
    <t>2013699其他共产党事务支出</t>
  </si>
  <si>
    <t>20212730010160</t>
  </si>
  <si>
    <t>A1434</t>
  </si>
  <si>
    <t>公益性文化活动服务</t>
  </si>
  <si>
    <t>20212730010018</t>
  </si>
  <si>
    <t>2012399其他民族事务支出</t>
  </si>
  <si>
    <t>20212730010019</t>
  </si>
  <si>
    <t>20212730010020</t>
  </si>
  <si>
    <t>20212730010021</t>
  </si>
  <si>
    <t>2013499其他统战事务支出</t>
  </si>
  <si>
    <t>20212730010028</t>
  </si>
  <si>
    <t>2012999其他群众团体事务支出</t>
  </si>
  <si>
    <t>20212730010033</t>
  </si>
  <si>
    <t>20212730010192</t>
  </si>
  <si>
    <t>2070109群众文化</t>
  </si>
  <si>
    <t>A16</t>
  </si>
  <si>
    <t>公共安全    (A16)</t>
  </si>
  <si>
    <t>A1605</t>
  </si>
  <si>
    <t>公共安全辅助服务</t>
  </si>
  <si>
    <t>20212730010162</t>
  </si>
  <si>
    <t>2120201城乡社区规划与管理</t>
  </si>
  <si>
    <t>20212730010232</t>
  </si>
  <si>
    <t>2049999其他公共安全支出</t>
  </si>
  <si>
    <t>A1635</t>
  </si>
  <si>
    <t>公共安全设施管理与维护服务</t>
  </si>
  <si>
    <t>20212730010190</t>
  </si>
  <si>
    <t>A19</t>
  </si>
  <si>
    <t>环境治理    (A19)</t>
  </si>
  <si>
    <t>A1913</t>
  </si>
  <si>
    <t>辖区环境治理服务</t>
  </si>
  <si>
    <t>20212730010122</t>
  </si>
  <si>
    <t>2120104城管执法</t>
  </si>
  <si>
    <t>20212730010170</t>
  </si>
  <si>
    <t>20212730010175</t>
  </si>
  <si>
    <t>20212730010176</t>
  </si>
  <si>
    <t>20212730010177</t>
  </si>
  <si>
    <t>2120501城乡社区环境卫生</t>
  </si>
  <si>
    <t>20212730010178</t>
  </si>
  <si>
    <t>A1914</t>
  </si>
  <si>
    <t>生活垃圾处理服务</t>
  </si>
  <si>
    <t>20212730010172</t>
  </si>
  <si>
    <t>A24</t>
  </si>
  <si>
    <t>城市维护    (A24)</t>
  </si>
  <si>
    <t>A2413</t>
  </si>
  <si>
    <t>街巷物业管理服务</t>
  </si>
  <si>
    <t>20212730010174</t>
  </si>
  <si>
    <t>A2422</t>
  </si>
  <si>
    <t>道路清扫服务</t>
  </si>
  <si>
    <t>20212730010181</t>
  </si>
  <si>
    <t>A2424</t>
  </si>
  <si>
    <t>公共设施维护服务</t>
  </si>
  <si>
    <t>20212730010173</t>
  </si>
  <si>
    <t>B</t>
  </si>
  <si>
    <t>社会管理性服务    (B)</t>
  </si>
  <si>
    <t>B01</t>
  </si>
  <si>
    <t>社区建设    (B01)</t>
  </si>
  <si>
    <t>B0151</t>
  </si>
  <si>
    <t>社区公益互助服务</t>
  </si>
  <si>
    <t>20212730010054</t>
  </si>
  <si>
    <t>2080208基层政权建设和社区治理</t>
  </si>
  <si>
    <t>B0152</t>
  </si>
  <si>
    <t>20212730010055</t>
  </si>
  <si>
    <t>B0153</t>
  </si>
  <si>
    <t>社区公共设施管理与维护服务</t>
  </si>
  <si>
    <t>20212730010052</t>
  </si>
  <si>
    <t>B03</t>
  </si>
  <si>
    <t>社会工作服务    (B03)</t>
  </si>
  <si>
    <t>B0336</t>
  </si>
  <si>
    <t>社区参与服务</t>
  </si>
  <si>
    <t>20212730010057</t>
  </si>
  <si>
    <t>B06</t>
  </si>
  <si>
    <t>人民调解    (B06)</t>
  </si>
  <si>
    <t>B0605</t>
  </si>
  <si>
    <t>纠纷调解服务</t>
  </si>
  <si>
    <t>20212730010039</t>
  </si>
  <si>
    <t>2040699其他司法支出</t>
  </si>
  <si>
    <t>20212730010045</t>
  </si>
  <si>
    <t>2040604基层司法业务</t>
  </si>
  <si>
    <t>B08</t>
  </si>
  <si>
    <t>流动人口管理    (B08)</t>
  </si>
  <si>
    <t>B0803</t>
  </si>
  <si>
    <t>流动人口管理辅助服务</t>
  </si>
  <si>
    <t>20212730010027</t>
  </si>
  <si>
    <t>B11</t>
  </si>
  <si>
    <t>公共公益宣传    (B11)</t>
  </si>
  <si>
    <t>B1171</t>
  </si>
  <si>
    <t>宣传活动组织与实施服务</t>
  </si>
  <si>
    <t>20212730010005</t>
  </si>
  <si>
    <t>20212730010011</t>
  </si>
  <si>
    <t>2013399其他宣传事务支出</t>
  </si>
  <si>
    <t>20212730010017</t>
  </si>
  <si>
    <t>20212730010029</t>
  </si>
  <si>
    <t>20212730010046</t>
  </si>
  <si>
    <t>2040605普法宣传</t>
  </si>
  <si>
    <t>20212730010239</t>
  </si>
  <si>
    <t>B1172</t>
  </si>
  <si>
    <t>文化、宣传产品设计、制作等服务</t>
  </si>
  <si>
    <t>20212730010042</t>
  </si>
  <si>
    <t>C</t>
  </si>
  <si>
    <t>行业管理与协调性服务    (C)</t>
  </si>
  <si>
    <t>C06</t>
  </si>
  <si>
    <t>行业统计分析    (C06)</t>
  </si>
  <si>
    <t>C0631</t>
  </si>
  <si>
    <t>人口调查服务</t>
  </si>
  <si>
    <t>20212730010125</t>
  </si>
  <si>
    <t>2010507专项普查活动</t>
  </si>
  <si>
    <t>20212730010126</t>
  </si>
  <si>
    <t>E</t>
  </si>
  <si>
    <t>政府履职所需辅助性服务    (E)</t>
  </si>
  <si>
    <t>E01</t>
  </si>
  <si>
    <t>法律服务    (E01)</t>
  </si>
  <si>
    <t>E0107</t>
  </si>
  <si>
    <t>20212730010047</t>
  </si>
  <si>
    <t>20212730010048</t>
  </si>
  <si>
    <t>E0110</t>
  </si>
  <si>
    <t>20212730010037</t>
  </si>
  <si>
    <t>E08</t>
  </si>
  <si>
    <t>绩效评价    (E08)</t>
  </si>
  <si>
    <t>E0809</t>
  </si>
  <si>
    <t>部门绩效评价服务</t>
  </si>
  <si>
    <t>20212730010004</t>
  </si>
  <si>
    <t>2010699其他财政事务支出</t>
  </si>
  <si>
    <t>E11</t>
  </si>
  <si>
    <t>机关信息系统建设与维护    (E11)</t>
  </si>
  <si>
    <t>E1133</t>
  </si>
  <si>
    <t>办公信息系统建设与维护服务</t>
  </si>
  <si>
    <t>20212730010188</t>
  </si>
  <si>
    <t>2010399其他政府办公厅（室）及相关机构事务支出</t>
  </si>
  <si>
    <t>20212730010189</t>
  </si>
  <si>
    <t>20212730010211</t>
  </si>
  <si>
    <t>20212730010240</t>
  </si>
  <si>
    <t>E12</t>
  </si>
  <si>
    <t>后勤服务    (E12)</t>
  </si>
  <si>
    <t>E1202</t>
  </si>
  <si>
    <t>物业服务    (E1202)</t>
  </si>
  <si>
    <t>20212730010031</t>
  </si>
  <si>
    <t>20212730010123</t>
  </si>
  <si>
    <t>20212730010154</t>
  </si>
  <si>
    <t>20212730010223</t>
  </si>
  <si>
    <t>20212730010224</t>
  </si>
  <si>
    <t>20212730010225</t>
  </si>
  <si>
    <t>E1204</t>
  </si>
  <si>
    <t>印刷服务    (E1204)</t>
  </si>
  <si>
    <t>20212730010038</t>
  </si>
  <si>
    <t>E1205</t>
  </si>
  <si>
    <t>餐饮服务    (E1205)</t>
  </si>
  <si>
    <t>20212730010124</t>
  </si>
  <si>
    <t>20212730010206</t>
  </si>
  <si>
    <t>273001</t>
  </si>
  <si>
    <t>北京市西城区人民政府牛街街道办事处</t>
  </si>
  <si>
    <t>京财党政群指［2020］1841号</t>
  </si>
  <si>
    <t>京财科文指[2020]1859号 三馆一站免费开放补助资金</t>
  </si>
  <si>
    <t>京财科文指［2020］1859号</t>
  </si>
  <si>
    <t>京财社指［2020］2072号</t>
  </si>
  <si>
    <t>京财社指［2020］1884号</t>
  </si>
  <si>
    <t>京财社指［2020］1885号</t>
  </si>
  <si>
    <t>京财社指［2020］1890号</t>
  </si>
  <si>
    <t>预算单位
代码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</si>
</sst>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7" formatCode="#,##0.00_ "/>
  </numFmts>
  <fonts count="3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5"/>
      <color indexed="8"/>
      <name val="SimSun"/>
      <charset val="134"/>
    </font>
    <font>
      <sz val="9"/>
      <color indexed="8"/>
      <name val="SimSun"/>
      <charset val="134"/>
    </font>
    <font>
      <b/>
      <sz val="9"/>
      <color indexed="8"/>
      <name val="SimSun"/>
      <charset val="134"/>
    </font>
    <font>
      <sz val="11"/>
      <color theme="1"/>
      <name val="宋体"/>
      <family val="2"/>
      <charset val="134"/>
      <scheme val="minor"/>
    </font>
    <font>
      <b/>
      <sz val="15"/>
      <color rgb="FF000000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4" fontId="8" fillId="0" borderId="2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10" fillId="0" borderId="0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/>
    </xf>
    <xf numFmtId="0" fontId="30" fillId="0" borderId="0" xfId="0" applyFont="1" applyAlignment="1"/>
    <xf numFmtId="0" fontId="30" fillId="0" borderId="0" xfId="0" applyFont="1">
      <alignment vertical="center"/>
    </xf>
    <xf numFmtId="0" fontId="31" fillId="0" borderId="2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32" fillId="0" borderId="0" xfId="0" applyFont="1" applyAlignment="1"/>
    <xf numFmtId="0" fontId="35" fillId="0" borderId="1" xfId="0" applyFont="1" applyBorder="1" applyAlignment="1">
      <alignment horizontal="center" vertical="center" wrapText="1"/>
    </xf>
    <xf numFmtId="4" fontId="29" fillId="0" borderId="4" xfId="0" applyNumberFormat="1" applyFont="1" applyBorder="1" applyAlignment="1">
      <alignment horizontal="righ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77" fontId="0" fillId="0" borderId="0" xfId="0" applyNumberFormat="1" applyAlignment="1"/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7" fillId="3" borderId="2" xfId="0" applyNumberFormat="1" applyFont="1" applyFill="1" applyBorder="1" applyAlignment="1">
      <alignment horizontal="right" vertical="center" wrapText="1"/>
    </xf>
    <xf numFmtId="0" fontId="0" fillId="0" borderId="2" xfId="0" applyBorder="1">
      <alignment vertical="center"/>
    </xf>
    <xf numFmtId="4" fontId="0" fillId="0" borderId="0" xfId="0" applyNumberForma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4" fontId="5" fillId="0" borderId="2" xfId="0" applyNumberFormat="1" applyFont="1" applyBorder="1" applyAlignment="1">
      <alignment horizontal="right" vertical="center"/>
    </xf>
    <xf numFmtId="43" fontId="0" fillId="0" borderId="0" xfId="1" applyFont="1">
      <alignment vertical="center"/>
    </xf>
    <xf numFmtId="43" fontId="0" fillId="0" borderId="0" xfId="1" applyFont="1" applyBorder="1">
      <alignment vertical="center"/>
    </xf>
    <xf numFmtId="43" fontId="4" fillId="0" borderId="2" xfId="1" applyFont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10" fillId="0" borderId="2" xfId="0" applyFont="1" applyBorder="1">
      <alignment vertical="center"/>
    </xf>
    <xf numFmtId="0" fontId="35" fillId="0" borderId="1" xfId="0" applyFont="1" applyBorder="1" applyAlignment="1">
      <alignment horizontal="center" vertical="center" wrapText="1"/>
    </xf>
    <xf numFmtId="43" fontId="5" fillId="0" borderId="2" xfId="1" applyFont="1" applyBorder="1" applyAlignment="1">
      <alignment horizontal="right" vertical="center" wrapText="1"/>
    </xf>
    <xf numFmtId="43" fontId="5" fillId="0" borderId="2" xfId="1" applyFont="1" applyBorder="1" applyAlignment="1">
      <alignment horizontal="center" vertical="center" wrapText="1"/>
    </xf>
    <xf numFmtId="43" fontId="22" fillId="0" borderId="2" xfId="1" applyFont="1" applyBorder="1" applyAlignment="1">
      <alignment horizontal="left" vertical="center" wrapText="1"/>
    </xf>
    <xf numFmtId="43" fontId="22" fillId="0" borderId="2" xfId="1" applyFon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/>
    </xf>
    <xf numFmtId="43" fontId="9" fillId="0" borderId="2" xfId="1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 wrapText="1"/>
    </xf>
    <xf numFmtId="43" fontId="7" fillId="0" borderId="2" xfId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43" fontId="5" fillId="0" borderId="2" xfId="1" applyFont="1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13" sqref="C13"/>
    </sheetView>
  </sheetViews>
  <sheetFormatPr defaultColWidth="9" defaultRowHeight="13.5"/>
  <cols>
    <col min="1" max="1" width="20.75" style="1" customWidth="1"/>
    <col min="2" max="2" width="15.875" style="1" customWidth="1"/>
    <col min="3" max="3" width="18.5" style="1" customWidth="1"/>
    <col min="4" max="4" width="16" style="1" customWidth="1"/>
    <col min="5" max="5" width="9" style="1" customWidth="1"/>
    <col min="6" max="6" width="11.625" style="1" bestFit="1" customWidth="1"/>
    <col min="7" max="7" width="9" style="1"/>
    <col min="8" max="8" width="17.25" style="1" bestFit="1" customWidth="1"/>
    <col min="9" max="256" width="9" style="1"/>
    <col min="257" max="257" width="20.75" style="1" customWidth="1"/>
    <col min="258" max="258" width="15.875" style="1" customWidth="1"/>
    <col min="259" max="259" width="18.5" style="1" customWidth="1"/>
    <col min="260" max="260" width="16" style="1" customWidth="1"/>
    <col min="261" max="261" width="9" style="1" customWidth="1"/>
    <col min="262" max="262" width="11.625" style="1" bestFit="1" customWidth="1"/>
    <col min="263" max="512" width="9" style="1"/>
    <col min="513" max="513" width="20.75" style="1" customWidth="1"/>
    <col min="514" max="514" width="15.875" style="1" customWidth="1"/>
    <col min="515" max="515" width="18.5" style="1" customWidth="1"/>
    <col min="516" max="516" width="16" style="1" customWidth="1"/>
    <col min="517" max="517" width="9" style="1" customWidth="1"/>
    <col min="518" max="518" width="11.625" style="1" bestFit="1" customWidth="1"/>
    <col min="519" max="768" width="9" style="1"/>
    <col min="769" max="769" width="20.75" style="1" customWidth="1"/>
    <col min="770" max="770" width="15.875" style="1" customWidth="1"/>
    <col min="771" max="771" width="18.5" style="1" customWidth="1"/>
    <col min="772" max="772" width="16" style="1" customWidth="1"/>
    <col min="773" max="773" width="9" style="1" customWidth="1"/>
    <col min="774" max="774" width="11.625" style="1" bestFit="1" customWidth="1"/>
    <col min="775" max="1024" width="9" style="1"/>
    <col min="1025" max="1025" width="20.75" style="1" customWidth="1"/>
    <col min="1026" max="1026" width="15.875" style="1" customWidth="1"/>
    <col min="1027" max="1027" width="18.5" style="1" customWidth="1"/>
    <col min="1028" max="1028" width="16" style="1" customWidth="1"/>
    <col min="1029" max="1029" width="9" style="1" customWidth="1"/>
    <col min="1030" max="1030" width="11.625" style="1" bestFit="1" customWidth="1"/>
    <col min="1031" max="1280" width="9" style="1"/>
    <col min="1281" max="1281" width="20.75" style="1" customWidth="1"/>
    <col min="1282" max="1282" width="15.875" style="1" customWidth="1"/>
    <col min="1283" max="1283" width="18.5" style="1" customWidth="1"/>
    <col min="1284" max="1284" width="16" style="1" customWidth="1"/>
    <col min="1285" max="1285" width="9" style="1" customWidth="1"/>
    <col min="1286" max="1286" width="11.625" style="1" bestFit="1" customWidth="1"/>
    <col min="1287" max="1536" width="9" style="1"/>
    <col min="1537" max="1537" width="20.75" style="1" customWidth="1"/>
    <col min="1538" max="1538" width="15.875" style="1" customWidth="1"/>
    <col min="1539" max="1539" width="18.5" style="1" customWidth="1"/>
    <col min="1540" max="1540" width="16" style="1" customWidth="1"/>
    <col min="1541" max="1541" width="9" style="1" customWidth="1"/>
    <col min="1542" max="1542" width="11.625" style="1" bestFit="1" customWidth="1"/>
    <col min="1543" max="1792" width="9" style="1"/>
    <col min="1793" max="1793" width="20.75" style="1" customWidth="1"/>
    <col min="1794" max="1794" width="15.875" style="1" customWidth="1"/>
    <col min="1795" max="1795" width="18.5" style="1" customWidth="1"/>
    <col min="1796" max="1796" width="16" style="1" customWidth="1"/>
    <col min="1797" max="1797" width="9" style="1" customWidth="1"/>
    <col min="1798" max="1798" width="11.625" style="1" bestFit="1" customWidth="1"/>
    <col min="1799" max="2048" width="9" style="1"/>
    <col min="2049" max="2049" width="20.75" style="1" customWidth="1"/>
    <col min="2050" max="2050" width="15.875" style="1" customWidth="1"/>
    <col min="2051" max="2051" width="18.5" style="1" customWidth="1"/>
    <col min="2052" max="2052" width="16" style="1" customWidth="1"/>
    <col min="2053" max="2053" width="9" style="1" customWidth="1"/>
    <col min="2054" max="2054" width="11.625" style="1" bestFit="1" customWidth="1"/>
    <col min="2055" max="2304" width="9" style="1"/>
    <col min="2305" max="2305" width="20.75" style="1" customWidth="1"/>
    <col min="2306" max="2306" width="15.875" style="1" customWidth="1"/>
    <col min="2307" max="2307" width="18.5" style="1" customWidth="1"/>
    <col min="2308" max="2308" width="16" style="1" customWidth="1"/>
    <col min="2309" max="2309" width="9" style="1" customWidth="1"/>
    <col min="2310" max="2310" width="11.625" style="1" bestFit="1" customWidth="1"/>
    <col min="2311" max="2560" width="9" style="1"/>
    <col min="2561" max="2561" width="20.75" style="1" customWidth="1"/>
    <col min="2562" max="2562" width="15.875" style="1" customWidth="1"/>
    <col min="2563" max="2563" width="18.5" style="1" customWidth="1"/>
    <col min="2564" max="2564" width="16" style="1" customWidth="1"/>
    <col min="2565" max="2565" width="9" style="1" customWidth="1"/>
    <col min="2566" max="2566" width="11.625" style="1" bestFit="1" customWidth="1"/>
    <col min="2567" max="2816" width="9" style="1"/>
    <col min="2817" max="2817" width="20.75" style="1" customWidth="1"/>
    <col min="2818" max="2818" width="15.875" style="1" customWidth="1"/>
    <col min="2819" max="2819" width="18.5" style="1" customWidth="1"/>
    <col min="2820" max="2820" width="16" style="1" customWidth="1"/>
    <col min="2821" max="2821" width="9" style="1" customWidth="1"/>
    <col min="2822" max="2822" width="11.625" style="1" bestFit="1" customWidth="1"/>
    <col min="2823" max="3072" width="9" style="1"/>
    <col min="3073" max="3073" width="20.75" style="1" customWidth="1"/>
    <col min="3074" max="3074" width="15.875" style="1" customWidth="1"/>
    <col min="3075" max="3075" width="18.5" style="1" customWidth="1"/>
    <col min="3076" max="3076" width="16" style="1" customWidth="1"/>
    <col min="3077" max="3077" width="9" style="1" customWidth="1"/>
    <col min="3078" max="3078" width="11.625" style="1" bestFit="1" customWidth="1"/>
    <col min="3079" max="3328" width="9" style="1"/>
    <col min="3329" max="3329" width="20.75" style="1" customWidth="1"/>
    <col min="3330" max="3330" width="15.875" style="1" customWidth="1"/>
    <col min="3331" max="3331" width="18.5" style="1" customWidth="1"/>
    <col min="3332" max="3332" width="16" style="1" customWidth="1"/>
    <col min="3333" max="3333" width="9" style="1" customWidth="1"/>
    <col min="3334" max="3334" width="11.625" style="1" bestFit="1" customWidth="1"/>
    <col min="3335" max="3584" width="9" style="1"/>
    <col min="3585" max="3585" width="20.75" style="1" customWidth="1"/>
    <col min="3586" max="3586" width="15.875" style="1" customWidth="1"/>
    <col min="3587" max="3587" width="18.5" style="1" customWidth="1"/>
    <col min="3588" max="3588" width="16" style="1" customWidth="1"/>
    <col min="3589" max="3589" width="9" style="1" customWidth="1"/>
    <col min="3590" max="3590" width="11.625" style="1" bestFit="1" customWidth="1"/>
    <col min="3591" max="3840" width="9" style="1"/>
    <col min="3841" max="3841" width="20.75" style="1" customWidth="1"/>
    <col min="3842" max="3842" width="15.875" style="1" customWidth="1"/>
    <col min="3843" max="3843" width="18.5" style="1" customWidth="1"/>
    <col min="3844" max="3844" width="16" style="1" customWidth="1"/>
    <col min="3845" max="3845" width="9" style="1" customWidth="1"/>
    <col min="3846" max="3846" width="11.625" style="1" bestFit="1" customWidth="1"/>
    <col min="3847" max="4096" width="9" style="1"/>
    <col min="4097" max="4097" width="20.75" style="1" customWidth="1"/>
    <col min="4098" max="4098" width="15.875" style="1" customWidth="1"/>
    <col min="4099" max="4099" width="18.5" style="1" customWidth="1"/>
    <col min="4100" max="4100" width="16" style="1" customWidth="1"/>
    <col min="4101" max="4101" width="9" style="1" customWidth="1"/>
    <col min="4102" max="4102" width="11.625" style="1" bestFit="1" customWidth="1"/>
    <col min="4103" max="4352" width="9" style="1"/>
    <col min="4353" max="4353" width="20.75" style="1" customWidth="1"/>
    <col min="4354" max="4354" width="15.875" style="1" customWidth="1"/>
    <col min="4355" max="4355" width="18.5" style="1" customWidth="1"/>
    <col min="4356" max="4356" width="16" style="1" customWidth="1"/>
    <col min="4357" max="4357" width="9" style="1" customWidth="1"/>
    <col min="4358" max="4358" width="11.625" style="1" bestFit="1" customWidth="1"/>
    <col min="4359" max="4608" width="9" style="1"/>
    <col min="4609" max="4609" width="20.75" style="1" customWidth="1"/>
    <col min="4610" max="4610" width="15.875" style="1" customWidth="1"/>
    <col min="4611" max="4611" width="18.5" style="1" customWidth="1"/>
    <col min="4612" max="4612" width="16" style="1" customWidth="1"/>
    <col min="4613" max="4613" width="9" style="1" customWidth="1"/>
    <col min="4614" max="4614" width="11.625" style="1" bestFit="1" customWidth="1"/>
    <col min="4615" max="4864" width="9" style="1"/>
    <col min="4865" max="4865" width="20.75" style="1" customWidth="1"/>
    <col min="4866" max="4866" width="15.875" style="1" customWidth="1"/>
    <col min="4867" max="4867" width="18.5" style="1" customWidth="1"/>
    <col min="4868" max="4868" width="16" style="1" customWidth="1"/>
    <col min="4869" max="4869" width="9" style="1" customWidth="1"/>
    <col min="4870" max="4870" width="11.625" style="1" bestFit="1" customWidth="1"/>
    <col min="4871" max="5120" width="9" style="1"/>
    <col min="5121" max="5121" width="20.75" style="1" customWidth="1"/>
    <col min="5122" max="5122" width="15.875" style="1" customWidth="1"/>
    <col min="5123" max="5123" width="18.5" style="1" customWidth="1"/>
    <col min="5124" max="5124" width="16" style="1" customWidth="1"/>
    <col min="5125" max="5125" width="9" style="1" customWidth="1"/>
    <col min="5126" max="5126" width="11.625" style="1" bestFit="1" customWidth="1"/>
    <col min="5127" max="5376" width="9" style="1"/>
    <col min="5377" max="5377" width="20.75" style="1" customWidth="1"/>
    <col min="5378" max="5378" width="15.875" style="1" customWidth="1"/>
    <col min="5379" max="5379" width="18.5" style="1" customWidth="1"/>
    <col min="5380" max="5380" width="16" style="1" customWidth="1"/>
    <col min="5381" max="5381" width="9" style="1" customWidth="1"/>
    <col min="5382" max="5382" width="11.625" style="1" bestFit="1" customWidth="1"/>
    <col min="5383" max="5632" width="9" style="1"/>
    <col min="5633" max="5633" width="20.75" style="1" customWidth="1"/>
    <col min="5634" max="5634" width="15.875" style="1" customWidth="1"/>
    <col min="5635" max="5635" width="18.5" style="1" customWidth="1"/>
    <col min="5636" max="5636" width="16" style="1" customWidth="1"/>
    <col min="5637" max="5637" width="9" style="1" customWidth="1"/>
    <col min="5638" max="5638" width="11.625" style="1" bestFit="1" customWidth="1"/>
    <col min="5639" max="5888" width="9" style="1"/>
    <col min="5889" max="5889" width="20.75" style="1" customWidth="1"/>
    <col min="5890" max="5890" width="15.875" style="1" customWidth="1"/>
    <col min="5891" max="5891" width="18.5" style="1" customWidth="1"/>
    <col min="5892" max="5892" width="16" style="1" customWidth="1"/>
    <col min="5893" max="5893" width="9" style="1" customWidth="1"/>
    <col min="5894" max="5894" width="11.625" style="1" bestFit="1" customWidth="1"/>
    <col min="5895" max="6144" width="9" style="1"/>
    <col min="6145" max="6145" width="20.75" style="1" customWidth="1"/>
    <col min="6146" max="6146" width="15.875" style="1" customWidth="1"/>
    <col min="6147" max="6147" width="18.5" style="1" customWidth="1"/>
    <col min="6148" max="6148" width="16" style="1" customWidth="1"/>
    <col min="6149" max="6149" width="9" style="1" customWidth="1"/>
    <col min="6150" max="6150" width="11.625" style="1" bestFit="1" customWidth="1"/>
    <col min="6151" max="6400" width="9" style="1"/>
    <col min="6401" max="6401" width="20.75" style="1" customWidth="1"/>
    <col min="6402" max="6402" width="15.875" style="1" customWidth="1"/>
    <col min="6403" max="6403" width="18.5" style="1" customWidth="1"/>
    <col min="6404" max="6404" width="16" style="1" customWidth="1"/>
    <col min="6405" max="6405" width="9" style="1" customWidth="1"/>
    <col min="6406" max="6406" width="11.625" style="1" bestFit="1" customWidth="1"/>
    <col min="6407" max="6656" width="9" style="1"/>
    <col min="6657" max="6657" width="20.75" style="1" customWidth="1"/>
    <col min="6658" max="6658" width="15.875" style="1" customWidth="1"/>
    <col min="6659" max="6659" width="18.5" style="1" customWidth="1"/>
    <col min="6660" max="6660" width="16" style="1" customWidth="1"/>
    <col min="6661" max="6661" width="9" style="1" customWidth="1"/>
    <col min="6662" max="6662" width="11.625" style="1" bestFit="1" customWidth="1"/>
    <col min="6663" max="6912" width="9" style="1"/>
    <col min="6913" max="6913" width="20.75" style="1" customWidth="1"/>
    <col min="6914" max="6914" width="15.875" style="1" customWidth="1"/>
    <col min="6915" max="6915" width="18.5" style="1" customWidth="1"/>
    <col min="6916" max="6916" width="16" style="1" customWidth="1"/>
    <col min="6917" max="6917" width="9" style="1" customWidth="1"/>
    <col min="6918" max="6918" width="11.625" style="1" bestFit="1" customWidth="1"/>
    <col min="6919" max="7168" width="9" style="1"/>
    <col min="7169" max="7169" width="20.75" style="1" customWidth="1"/>
    <col min="7170" max="7170" width="15.875" style="1" customWidth="1"/>
    <col min="7171" max="7171" width="18.5" style="1" customWidth="1"/>
    <col min="7172" max="7172" width="16" style="1" customWidth="1"/>
    <col min="7173" max="7173" width="9" style="1" customWidth="1"/>
    <col min="7174" max="7174" width="11.625" style="1" bestFit="1" customWidth="1"/>
    <col min="7175" max="7424" width="9" style="1"/>
    <col min="7425" max="7425" width="20.75" style="1" customWidth="1"/>
    <col min="7426" max="7426" width="15.875" style="1" customWidth="1"/>
    <col min="7427" max="7427" width="18.5" style="1" customWidth="1"/>
    <col min="7428" max="7428" width="16" style="1" customWidth="1"/>
    <col min="7429" max="7429" width="9" style="1" customWidth="1"/>
    <col min="7430" max="7430" width="11.625" style="1" bestFit="1" customWidth="1"/>
    <col min="7431" max="7680" width="9" style="1"/>
    <col min="7681" max="7681" width="20.75" style="1" customWidth="1"/>
    <col min="7682" max="7682" width="15.875" style="1" customWidth="1"/>
    <col min="7683" max="7683" width="18.5" style="1" customWidth="1"/>
    <col min="7684" max="7684" width="16" style="1" customWidth="1"/>
    <col min="7685" max="7685" width="9" style="1" customWidth="1"/>
    <col min="7686" max="7686" width="11.625" style="1" bestFit="1" customWidth="1"/>
    <col min="7687" max="7936" width="9" style="1"/>
    <col min="7937" max="7937" width="20.75" style="1" customWidth="1"/>
    <col min="7938" max="7938" width="15.875" style="1" customWidth="1"/>
    <col min="7939" max="7939" width="18.5" style="1" customWidth="1"/>
    <col min="7940" max="7940" width="16" style="1" customWidth="1"/>
    <col min="7941" max="7941" width="9" style="1" customWidth="1"/>
    <col min="7942" max="7942" width="11.625" style="1" bestFit="1" customWidth="1"/>
    <col min="7943" max="8192" width="9" style="1"/>
    <col min="8193" max="8193" width="20.75" style="1" customWidth="1"/>
    <col min="8194" max="8194" width="15.875" style="1" customWidth="1"/>
    <col min="8195" max="8195" width="18.5" style="1" customWidth="1"/>
    <col min="8196" max="8196" width="16" style="1" customWidth="1"/>
    <col min="8197" max="8197" width="9" style="1" customWidth="1"/>
    <col min="8198" max="8198" width="11.625" style="1" bestFit="1" customWidth="1"/>
    <col min="8199" max="8448" width="9" style="1"/>
    <col min="8449" max="8449" width="20.75" style="1" customWidth="1"/>
    <col min="8450" max="8450" width="15.875" style="1" customWidth="1"/>
    <col min="8451" max="8451" width="18.5" style="1" customWidth="1"/>
    <col min="8452" max="8452" width="16" style="1" customWidth="1"/>
    <col min="8453" max="8453" width="9" style="1" customWidth="1"/>
    <col min="8454" max="8454" width="11.625" style="1" bestFit="1" customWidth="1"/>
    <col min="8455" max="8704" width="9" style="1"/>
    <col min="8705" max="8705" width="20.75" style="1" customWidth="1"/>
    <col min="8706" max="8706" width="15.875" style="1" customWidth="1"/>
    <col min="8707" max="8707" width="18.5" style="1" customWidth="1"/>
    <col min="8708" max="8708" width="16" style="1" customWidth="1"/>
    <col min="8709" max="8709" width="9" style="1" customWidth="1"/>
    <col min="8710" max="8710" width="11.625" style="1" bestFit="1" customWidth="1"/>
    <col min="8711" max="8960" width="9" style="1"/>
    <col min="8961" max="8961" width="20.75" style="1" customWidth="1"/>
    <col min="8962" max="8962" width="15.875" style="1" customWidth="1"/>
    <col min="8963" max="8963" width="18.5" style="1" customWidth="1"/>
    <col min="8964" max="8964" width="16" style="1" customWidth="1"/>
    <col min="8965" max="8965" width="9" style="1" customWidth="1"/>
    <col min="8966" max="8966" width="11.625" style="1" bestFit="1" customWidth="1"/>
    <col min="8967" max="9216" width="9" style="1"/>
    <col min="9217" max="9217" width="20.75" style="1" customWidth="1"/>
    <col min="9218" max="9218" width="15.875" style="1" customWidth="1"/>
    <col min="9219" max="9219" width="18.5" style="1" customWidth="1"/>
    <col min="9220" max="9220" width="16" style="1" customWidth="1"/>
    <col min="9221" max="9221" width="9" style="1" customWidth="1"/>
    <col min="9222" max="9222" width="11.625" style="1" bestFit="1" customWidth="1"/>
    <col min="9223" max="9472" width="9" style="1"/>
    <col min="9473" max="9473" width="20.75" style="1" customWidth="1"/>
    <col min="9474" max="9474" width="15.875" style="1" customWidth="1"/>
    <col min="9475" max="9475" width="18.5" style="1" customWidth="1"/>
    <col min="9476" max="9476" width="16" style="1" customWidth="1"/>
    <col min="9477" max="9477" width="9" style="1" customWidth="1"/>
    <col min="9478" max="9478" width="11.625" style="1" bestFit="1" customWidth="1"/>
    <col min="9479" max="9728" width="9" style="1"/>
    <col min="9729" max="9729" width="20.75" style="1" customWidth="1"/>
    <col min="9730" max="9730" width="15.875" style="1" customWidth="1"/>
    <col min="9731" max="9731" width="18.5" style="1" customWidth="1"/>
    <col min="9732" max="9732" width="16" style="1" customWidth="1"/>
    <col min="9733" max="9733" width="9" style="1" customWidth="1"/>
    <col min="9734" max="9734" width="11.625" style="1" bestFit="1" customWidth="1"/>
    <col min="9735" max="9984" width="9" style="1"/>
    <col min="9985" max="9985" width="20.75" style="1" customWidth="1"/>
    <col min="9986" max="9986" width="15.875" style="1" customWidth="1"/>
    <col min="9987" max="9987" width="18.5" style="1" customWidth="1"/>
    <col min="9988" max="9988" width="16" style="1" customWidth="1"/>
    <col min="9989" max="9989" width="9" style="1" customWidth="1"/>
    <col min="9990" max="9990" width="11.625" style="1" bestFit="1" customWidth="1"/>
    <col min="9991" max="10240" width="9" style="1"/>
    <col min="10241" max="10241" width="20.75" style="1" customWidth="1"/>
    <col min="10242" max="10242" width="15.875" style="1" customWidth="1"/>
    <col min="10243" max="10243" width="18.5" style="1" customWidth="1"/>
    <col min="10244" max="10244" width="16" style="1" customWidth="1"/>
    <col min="10245" max="10245" width="9" style="1" customWidth="1"/>
    <col min="10246" max="10246" width="11.625" style="1" bestFit="1" customWidth="1"/>
    <col min="10247" max="10496" width="9" style="1"/>
    <col min="10497" max="10497" width="20.75" style="1" customWidth="1"/>
    <col min="10498" max="10498" width="15.875" style="1" customWidth="1"/>
    <col min="10499" max="10499" width="18.5" style="1" customWidth="1"/>
    <col min="10500" max="10500" width="16" style="1" customWidth="1"/>
    <col min="10501" max="10501" width="9" style="1" customWidth="1"/>
    <col min="10502" max="10502" width="11.625" style="1" bestFit="1" customWidth="1"/>
    <col min="10503" max="10752" width="9" style="1"/>
    <col min="10753" max="10753" width="20.75" style="1" customWidth="1"/>
    <col min="10754" max="10754" width="15.875" style="1" customWidth="1"/>
    <col min="10755" max="10755" width="18.5" style="1" customWidth="1"/>
    <col min="10756" max="10756" width="16" style="1" customWidth="1"/>
    <col min="10757" max="10757" width="9" style="1" customWidth="1"/>
    <col min="10758" max="10758" width="11.625" style="1" bestFit="1" customWidth="1"/>
    <col min="10759" max="11008" width="9" style="1"/>
    <col min="11009" max="11009" width="20.75" style="1" customWidth="1"/>
    <col min="11010" max="11010" width="15.875" style="1" customWidth="1"/>
    <col min="11011" max="11011" width="18.5" style="1" customWidth="1"/>
    <col min="11012" max="11012" width="16" style="1" customWidth="1"/>
    <col min="11013" max="11013" width="9" style="1" customWidth="1"/>
    <col min="11014" max="11014" width="11.625" style="1" bestFit="1" customWidth="1"/>
    <col min="11015" max="11264" width="9" style="1"/>
    <col min="11265" max="11265" width="20.75" style="1" customWidth="1"/>
    <col min="11266" max="11266" width="15.875" style="1" customWidth="1"/>
    <col min="11267" max="11267" width="18.5" style="1" customWidth="1"/>
    <col min="11268" max="11268" width="16" style="1" customWidth="1"/>
    <col min="11269" max="11269" width="9" style="1" customWidth="1"/>
    <col min="11270" max="11270" width="11.625" style="1" bestFit="1" customWidth="1"/>
    <col min="11271" max="11520" width="9" style="1"/>
    <col min="11521" max="11521" width="20.75" style="1" customWidth="1"/>
    <col min="11522" max="11522" width="15.875" style="1" customWidth="1"/>
    <col min="11523" max="11523" width="18.5" style="1" customWidth="1"/>
    <col min="11524" max="11524" width="16" style="1" customWidth="1"/>
    <col min="11525" max="11525" width="9" style="1" customWidth="1"/>
    <col min="11526" max="11526" width="11.625" style="1" bestFit="1" customWidth="1"/>
    <col min="11527" max="11776" width="9" style="1"/>
    <col min="11777" max="11777" width="20.75" style="1" customWidth="1"/>
    <col min="11778" max="11778" width="15.875" style="1" customWidth="1"/>
    <col min="11779" max="11779" width="18.5" style="1" customWidth="1"/>
    <col min="11780" max="11780" width="16" style="1" customWidth="1"/>
    <col min="11781" max="11781" width="9" style="1" customWidth="1"/>
    <col min="11782" max="11782" width="11.625" style="1" bestFit="1" customWidth="1"/>
    <col min="11783" max="12032" width="9" style="1"/>
    <col min="12033" max="12033" width="20.75" style="1" customWidth="1"/>
    <col min="12034" max="12034" width="15.875" style="1" customWidth="1"/>
    <col min="12035" max="12035" width="18.5" style="1" customWidth="1"/>
    <col min="12036" max="12036" width="16" style="1" customWidth="1"/>
    <col min="12037" max="12037" width="9" style="1" customWidth="1"/>
    <col min="12038" max="12038" width="11.625" style="1" bestFit="1" customWidth="1"/>
    <col min="12039" max="12288" width="9" style="1"/>
    <col min="12289" max="12289" width="20.75" style="1" customWidth="1"/>
    <col min="12290" max="12290" width="15.875" style="1" customWidth="1"/>
    <col min="12291" max="12291" width="18.5" style="1" customWidth="1"/>
    <col min="12292" max="12292" width="16" style="1" customWidth="1"/>
    <col min="12293" max="12293" width="9" style="1" customWidth="1"/>
    <col min="12294" max="12294" width="11.625" style="1" bestFit="1" customWidth="1"/>
    <col min="12295" max="12544" width="9" style="1"/>
    <col min="12545" max="12545" width="20.75" style="1" customWidth="1"/>
    <col min="12546" max="12546" width="15.875" style="1" customWidth="1"/>
    <col min="12547" max="12547" width="18.5" style="1" customWidth="1"/>
    <col min="12548" max="12548" width="16" style="1" customWidth="1"/>
    <col min="12549" max="12549" width="9" style="1" customWidth="1"/>
    <col min="12550" max="12550" width="11.625" style="1" bestFit="1" customWidth="1"/>
    <col min="12551" max="12800" width="9" style="1"/>
    <col min="12801" max="12801" width="20.75" style="1" customWidth="1"/>
    <col min="12802" max="12802" width="15.875" style="1" customWidth="1"/>
    <col min="12803" max="12803" width="18.5" style="1" customWidth="1"/>
    <col min="12804" max="12804" width="16" style="1" customWidth="1"/>
    <col min="12805" max="12805" width="9" style="1" customWidth="1"/>
    <col min="12806" max="12806" width="11.625" style="1" bestFit="1" customWidth="1"/>
    <col min="12807" max="13056" width="9" style="1"/>
    <col min="13057" max="13057" width="20.75" style="1" customWidth="1"/>
    <col min="13058" max="13058" width="15.875" style="1" customWidth="1"/>
    <col min="13059" max="13059" width="18.5" style="1" customWidth="1"/>
    <col min="13060" max="13060" width="16" style="1" customWidth="1"/>
    <col min="13061" max="13061" width="9" style="1" customWidth="1"/>
    <col min="13062" max="13062" width="11.625" style="1" bestFit="1" customWidth="1"/>
    <col min="13063" max="13312" width="9" style="1"/>
    <col min="13313" max="13313" width="20.75" style="1" customWidth="1"/>
    <col min="13314" max="13314" width="15.875" style="1" customWidth="1"/>
    <col min="13315" max="13315" width="18.5" style="1" customWidth="1"/>
    <col min="13316" max="13316" width="16" style="1" customWidth="1"/>
    <col min="13317" max="13317" width="9" style="1" customWidth="1"/>
    <col min="13318" max="13318" width="11.625" style="1" bestFit="1" customWidth="1"/>
    <col min="13319" max="13568" width="9" style="1"/>
    <col min="13569" max="13569" width="20.75" style="1" customWidth="1"/>
    <col min="13570" max="13570" width="15.875" style="1" customWidth="1"/>
    <col min="13571" max="13571" width="18.5" style="1" customWidth="1"/>
    <col min="13572" max="13572" width="16" style="1" customWidth="1"/>
    <col min="13573" max="13573" width="9" style="1" customWidth="1"/>
    <col min="13574" max="13574" width="11.625" style="1" bestFit="1" customWidth="1"/>
    <col min="13575" max="13824" width="9" style="1"/>
    <col min="13825" max="13825" width="20.75" style="1" customWidth="1"/>
    <col min="13826" max="13826" width="15.875" style="1" customWidth="1"/>
    <col min="13827" max="13827" width="18.5" style="1" customWidth="1"/>
    <col min="13828" max="13828" width="16" style="1" customWidth="1"/>
    <col min="13829" max="13829" width="9" style="1" customWidth="1"/>
    <col min="13830" max="13830" width="11.625" style="1" bestFit="1" customWidth="1"/>
    <col min="13831" max="14080" width="9" style="1"/>
    <col min="14081" max="14081" width="20.75" style="1" customWidth="1"/>
    <col min="14082" max="14082" width="15.875" style="1" customWidth="1"/>
    <col min="14083" max="14083" width="18.5" style="1" customWidth="1"/>
    <col min="14084" max="14084" width="16" style="1" customWidth="1"/>
    <col min="14085" max="14085" width="9" style="1" customWidth="1"/>
    <col min="14086" max="14086" width="11.625" style="1" bestFit="1" customWidth="1"/>
    <col min="14087" max="14336" width="9" style="1"/>
    <col min="14337" max="14337" width="20.75" style="1" customWidth="1"/>
    <col min="14338" max="14338" width="15.875" style="1" customWidth="1"/>
    <col min="14339" max="14339" width="18.5" style="1" customWidth="1"/>
    <col min="14340" max="14340" width="16" style="1" customWidth="1"/>
    <col min="14341" max="14341" width="9" style="1" customWidth="1"/>
    <col min="14342" max="14342" width="11.625" style="1" bestFit="1" customWidth="1"/>
    <col min="14343" max="14592" width="9" style="1"/>
    <col min="14593" max="14593" width="20.75" style="1" customWidth="1"/>
    <col min="14594" max="14594" width="15.875" style="1" customWidth="1"/>
    <col min="14595" max="14595" width="18.5" style="1" customWidth="1"/>
    <col min="14596" max="14596" width="16" style="1" customWidth="1"/>
    <col min="14597" max="14597" width="9" style="1" customWidth="1"/>
    <col min="14598" max="14598" width="11.625" style="1" bestFit="1" customWidth="1"/>
    <col min="14599" max="14848" width="9" style="1"/>
    <col min="14849" max="14849" width="20.75" style="1" customWidth="1"/>
    <col min="14850" max="14850" width="15.875" style="1" customWidth="1"/>
    <col min="14851" max="14851" width="18.5" style="1" customWidth="1"/>
    <col min="14852" max="14852" width="16" style="1" customWidth="1"/>
    <col min="14853" max="14853" width="9" style="1" customWidth="1"/>
    <col min="14854" max="14854" width="11.625" style="1" bestFit="1" customWidth="1"/>
    <col min="14855" max="15104" width="9" style="1"/>
    <col min="15105" max="15105" width="20.75" style="1" customWidth="1"/>
    <col min="15106" max="15106" width="15.875" style="1" customWidth="1"/>
    <col min="15107" max="15107" width="18.5" style="1" customWidth="1"/>
    <col min="15108" max="15108" width="16" style="1" customWidth="1"/>
    <col min="15109" max="15109" width="9" style="1" customWidth="1"/>
    <col min="15110" max="15110" width="11.625" style="1" bestFit="1" customWidth="1"/>
    <col min="15111" max="15360" width="9" style="1"/>
    <col min="15361" max="15361" width="20.75" style="1" customWidth="1"/>
    <col min="15362" max="15362" width="15.875" style="1" customWidth="1"/>
    <col min="15363" max="15363" width="18.5" style="1" customWidth="1"/>
    <col min="15364" max="15364" width="16" style="1" customWidth="1"/>
    <col min="15365" max="15365" width="9" style="1" customWidth="1"/>
    <col min="15366" max="15366" width="11.625" style="1" bestFit="1" customWidth="1"/>
    <col min="15367" max="15616" width="9" style="1"/>
    <col min="15617" max="15617" width="20.75" style="1" customWidth="1"/>
    <col min="15618" max="15618" width="15.875" style="1" customWidth="1"/>
    <col min="15619" max="15619" width="18.5" style="1" customWidth="1"/>
    <col min="15620" max="15620" width="16" style="1" customWidth="1"/>
    <col min="15621" max="15621" width="9" style="1" customWidth="1"/>
    <col min="15622" max="15622" width="11.625" style="1" bestFit="1" customWidth="1"/>
    <col min="15623" max="15872" width="9" style="1"/>
    <col min="15873" max="15873" width="20.75" style="1" customWidth="1"/>
    <col min="15874" max="15874" width="15.875" style="1" customWidth="1"/>
    <col min="15875" max="15875" width="18.5" style="1" customWidth="1"/>
    <col min="15876" max="15876" width="16" style="1" customWidth="1"/>
    <col min="15877" max="15877" width="9" style="1" customWidth="1"/>
    <col min="15878" max="15878" width="11.625" style="1" bestFit="1" customWidth="1"/>
    <col min="15879" max="16128" width="9" style="1"/>
    <col min="16129" max="16129" width="20.75" style="1" customWidth="1"/>
    <col min="16130" max="16130" width="15.875" style="1" customWidth="1"/>
    <col min="16131" max="16131" width="18.5" style="1" customWidth="1"/>
    <col min="16132" max="16132" width="16" style="1" customWidth="1"/>
    <col min="16133" max="16133" width="9" style="1" customWidth="1"/>
    <col min="16134" max="16134" width="11.625" style="1" bestFit="1" customWidth="1"/>
    <col min="16135" max="16384" width="9" style="1"/>
  </cols>
  <sheetData>
    <row r="1" spans="1:8" ht="18" customHeight="1">
      <c r="A1" s="51" t="s">
        <v>92</v>
      </c>
    </row>
    <row r="2" spans="1:8" ht="28.15" customHeight="1">
      <c r="A2" s="106" t="s">
        <v>29</v>
      </c>
      <c r="B2" s="106"/>
      <c r="C2" s="106"/>
      <c r="D2" s="106"/>
    </row>
    <row r="3" spans="1:8" ht="12.95" customHeight="1">
      <c r="A3" s="107" t="s">
        <v>0</v>
      </c>
      <c r="B3" s="107"/>
      <c r="C3" s="107"/>
      <c r="D3" s="107"/>
    </row>
    <row r="4" spans="1:8" ht="24.95" customHeight="1">
      <c r="A4" s="44" t="s">
        <v>1</v>
      </c>
      <c r="B4" s="44" t="s">
        <v>2</v>
      </c>
      <c r="C4" s="44" t="s">
        <v>3</v>
      </c>
      <c r="D4" s="44" t="s">
        <v>4</v>
      </c>
    </row>
    <row r="5" spans="1:8" ht="24.95" customHeight="1">
      <c r="A5" s="45" t="s">
        <v>5</v>
      </c>
      <c r="B5" s="46">
        <v>213955634.05000001</v>
      </c>
      <c r="C5" s="45" t="s">
        <v>6</v>
      </c>
      <c r="D5" s="46">
        <f>表二、部门收入总体情况表!C6</f>
        <v>57155941.840000011</v>
      </c>
      <c r="H5" s="46"/>
    </row>
    <row r="6" spans="1:8" ht="24.95" customHeight="1">
      <c r="A6" s="45" t="s">
        <v>7</v>
      </c>
      <c r="B6" s="46"/>
      <c r="C6" s="45" t="s">
        <v>9</v>
      </c>
      <c r="D6" s="46">
        <f>表二、部门收入总体情况表!C32</f>
        <v>60000</v>
      </c>
    </row>
    <row r="7" spans="1:8" ht="24.95" customHeight="1">
      <c r="A7" s="45" t="s">
        <v>8</v>
      </c>
      <c r="B7" s="46"/>
      <c r="C7" s="45" t="s">
        <v>11</v>
      </c>
      <c r="D7" s="46">
        <f>表二、部门收入总体情况表!C37</f>
        <v>5829205.7800000003</v>
      </c>
      <c r="H7" s="70"/>
    </row>
    <row r="8" spans="1:8" ht="24.95" customHeight="1">
      <c r="A8" s="45" t="s">
        <v>10</v>
      </c>
      <c r="B8" s="46"/>
      <c r="C8" s="45" t="s">
        <v>13</v>
      </c>
      <c r="D8" s="46">
        <f>表二、部门收入总体情况表!C45</f>
        <v>178568</v>
      </c>
    </row>
    <row r="9" spans="1:8" ht="24.95" customHeight="1">
      <c r="A9" s="45" t="s">
        <v>12</v>
      </c>
      <c r="B9" s="46"/>
      <c r="C9" s="45" t="s">
        <v>15</v>
      </c>
      <c r="D9" s="46">
        <f>表二、部门收入总体情况表!C48</f>
        <v>50000</v>
      </c>
    </row>
    <row r="10" spans="1:8" ht="24.95" customHeight="1">
      <c r="A10" s="45" t="s">
        <v>14</v>
      </c>
      <c r="B10" s="46"/>
      <c r="C10" s="45" t="s">
        <v>122</v>
      </c>
      <c r="D10" s="46">
        <f>表二、部门收入总体情况表!C51</f>
        <v>2254700</v>
      </c>
    </row>
    <row r="11" spans="1:8" ht="24.95" customHeight="1">
      <c r="A11" s="45" t="s">
        <v>16</v>
      </c>
      <c r="B11" s="46"/>
      <c r="C11" s="61" t="s">
        <v>18</v>
      </c>
      <c r="D11" s="46">
        <f>表二、部门收入总体情况表!C56</f>
        <v>62327550.210000008</v>
      </c>
    </row>
    <row r="12" spans="1:8" ht="24.95" customHeight="1">
      <c r="A12" s="45" t="s">
        <v>17</v>
      </c>
      <c r="B12" s="60"/>
      <c r="C12" s="62" t="s">
        <v>123</v>
      </c>
      <c r="D12" s="46">
        <f>表二、部门收入总体情况表!C103</f>
        <v>10281114.959999999</v>
      </c>
    </row>
    <row r="13" spans="1:8" ht="24.95" customHeight="1">
      <c r="A13" s="45" t="s">
        <v>19</v>
      </c>
      <c r="B13" s="60"/>
      <c r="C13" s="62" t="s">
        <v>124</v>
      </c>
      <c r="D13" s="46">
        <f>表二、部门收入总体情况表!C120</f>
        <v>69519843.020000011</v>
      </c>
    </row>
    <row r="14" spans="1:8" ht="24.95" customHeight="1">
      <c r="A14" s="45" t="s">
        <v>20</v>
      </c>
      <c r="B14" s="60"/>
      <c r="C14" s="62" t="s">
        <v>125</v>
      </c>
      <c r="D14" s="46">
        <f>表二、部门收入总体情况表!C130</f>
        <v>6298710.2400000002</v>
      </c>
    </row>
    <row r="15" spans="1:8" ht="24.95" customHeight="1">
      <c r="A15" s="45" t="s">
        <v>21</v>
      </c>
      <c r="B15" s="46"/>
      <c r="C15" s="62"/>
      <c r="D15" s="46"/>
    </row>
    <row r="16" spans="1:8" ht="24.95" customHeight="1">
      <c r="A16" s="45"/>
      <c r="B16" s="46"/>
      <c r="C16" s="62"/>
      <c r="D16" s="46"/>
    </row>
    <row r="17" spans="1:4" ht="24.95" customHeight="1">
      <c r="A17" s="45"/>
      <c r="B17" s="46"/>
      <c r="C17" s="62"/>
      <c r="D17" s="46"/>
    </row>
    <row r="18" spans="1:4" ht="24.95" customHeight="1">
      <c r="A18" s="45"/>
      <c r="B18" s="46"/>
      <c r="C18" s="62"/>
      <c r="D18" s="46"/>
    </row>
    <row r="19" spans="1:4" ht="24.95" customHeight="1">
      <c r="A19" s="47" t="s">
        <v>22</v>
      </c>
      <c r="B19" s="46">
        <v>213955634.05000001</v>
      </c>
      <c r="C19" s="48" t="s">
        <v>23</v>
      </c>
      <c r="D19" s="46">
        <f>SUM(D5:D18)</f>
        <v>213955634.05000004</v>
      </c>
    </row>
    <row r="20" spans="1:4" ht="24.95" customHeight="1">
      <c r="A20" s="45" t="s">
        <v>24</v>
      </c>
      <c r="B20" s="46"/>
      <c r="C20" s="49"/>
      <c r="D20" s="50"/>
    </row>
    <row r="21" spans="1:4" ht="24.95" customHeight="1">
      <c r="A21" s="45" t="s">
        <v>25</v>
      </c>
      <c r="B21" s="46"/>
      <c r="C21" s="49" t="s">
        <v>26</v>
      </c>
      <c r="D21" s="50"/>
    </row>
    <row r="22" spans="1:4" ht="24.95" customHeight="1">
      <c r="A22" s="47" t="s">
        <v>27</v>
      </c>
      <c r="B22" s="46">
        <v>213955634.05000001</v>
      </c>
      <c r="C22" s="47" t="s">
        <v>28</v>
      </c>
      <c r="D22" s="46">
        <v>213955634.05000004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topLeftCell="A115" workbookViewId="0">
      <selection activeCell="B119" sqref="B119"/>
    </sheetView>
  </sheetViews>
  <sheetFormatPr defaultColWidth="9" defaultRowHeight="13.5"/>
  <cols>
    <col min="1" max="1" width="14.125" style="1" bestFit="1" customWidth="1"/>
    <col min="2" max="2" width="45.625" style="1" bestFit="1" customWidth="1"/>
    <col min="3" max="3" width="27.25" style="1" bestFit="1" customWidth="1"/>
    <col min="4" max="4" width="15.125" style="1" bestFit="1" customWidth="1"/>
    <col min="5" max="255" width="9" style="1"/>
    <col min="256" max="256" width="21.125" style="1" customWidth="1"/>
    <col min="257" max="257" width="21.75" style="1" customWidth="1"/>
    <col min="258" max="258" width="15.5" style="1" customWidth="1"/>
    <col min="259" max="259" width="21.375" style="1" customWidth="1"/>
    <col min="260" max="260" width="18.625" style="1" customWidth="1"/>
    <col min="261" max="511" width="9" style="1"/>
    <col min="512" max="512" width="21.125" style="1" customWidth="1"/>
    <col min="513" max="513" width="21.75" style="1" customWidth="1"/>
    <col min="514" max="514" width="15.5" style="1" customWidth="1"/>
    <col min="515" max="515" width="21.375" style="1" customWidth="1"/>
    <col min="516" max="516" width="18.625" style="1" customWidth="1"/>
    <col min="517" max="767" width="9" style="1"/>
    <col min="768" max="768" width="21.125" style="1" customWidth="1"/>
    <col min="769" max="769" width="21.75" style="1" customWidth="1"/>
    <col min="770" max="770" width="15.5" style="1" customWidth="1"/>
    <col min="771" max="771" width="21.375" style="1" customWidth="1"/>
    <col min="772" max="772" width="18.625" style="1" customWidth="1"/>
    <col min="773" max="1023" width="9" style="1"/>
    <col min="1024" max="1024" width="21.125" style="1" customWidth="1"/>
    <col min="1025" max="1025" width="21.75" style="1" customWidth="1"/>
    <col min="1026" max="1026" width="15.5" style="1" customWidth="1"/>
    <col min="1027" max="1027" width="21.375" style="1" customWidth="1"/>
    <col min="1028" max="1028" width="18.625" style="1" customWidth="1"/>
    <col min="1029" max="1279" width="9" style="1"/>
    <col min="1280" max="1280" width="21.125" style="1" customWidth="1"/>
    <col min="1281" max="1281" width="21.75" style="1" customWidth="1"/>
    <col min="1282" max="1282" width="15.5" style="1" customWidth="1"/>
    <col min="1283" max="1283" width="21.375" style="1" customWidth="1"/>
    <col min="1284" max="1284" width="18.625" style="1" customWidth="1"/>
    <col min="1285" max="1535" width="9" style="1"/>
    <col min="1536" max="1536" width="21.125" style="1" customWidth="1"/>
    <col min="1537" max="1537" width="21.75" style="1" customWidth="1"/>
    <col min="1538" max="1538" width="15.5" style="1" customWidth="1"/>
    <col min="1539" max="1539" width="21.375" style="1" customWidth="1"/>
    <col min="1540" max="1540" width="18.625" style="1" customWidth="1"/>
    <col min="1541" max="1791" width="9" style="1"/>
    <col min="1792" max="1792" width="21.125" style="1" customWidth="1"/>
    <col min="1793" max="1793" width="21.75" style="1" customWidth="1"/>
    <col min="1794" max="1794" width="15.5" style="1" customWidth="1"/>
    <col min="1795" max="1795" width="21.375" style="1" customWidth="1"/>
    <col min="1796" max="1796" width="18.625" style="1" customWidth="1"/>
    <col min="1797" max="2047" width="9" style="1"/>
    <col min="2048" max="2048" width="21.125" style="1" customWidth="1"/>
    <col min="2049" max="2049" width="21.75" style="1" customWidth="1"/>
    <col min="2050" max="2050" width="15.5" style="1" customWidth="1"/>
    <col min="2051" max="2051" width="21.375" style="1" customWidth="1"/>
    <col min="2052" max="2052" width="18.625" style="1" customWidth="1"/>
    <col min="2053" max="2303" width="9" style="1"/>
    <col min="2304" max="2304" width="21.125" style="1" customWidth="1"/>
    <col min="2305" max="2305" width="21.75" style="1" customWidth="1"/>
    <col min="2306" max="2306" width="15.5" style="1" customWidth="1"/>
    <col min="2307" max="2307" width="21.375" style="1" customWidth="1"/>
    <col min="2308" max="2308" width="18.625" style="1" customWidth="1"/>
    <col min="2309" max="2559" width="9" style="1"/>
    <col min="2560" max="2560" width="21.125" style="1" customWidth="1"/>
    <col min="2561" max="2561" width="21.75" style="1" customWidth="1"/>
    <col min="2562" max="2562" width="15.5" style="1" customWidth="1"/>
    <col min="2563" max="2563" width="21.375" style="1" customWidth="1"/>
    <col min="2564" max="2564" width="18.625" style="1" customWidth="1"/>
    <col min="2565" max="2815" width="9" style="1"/>
    <col min="2816" max="2816" width="21.125" style="1" customWidth="1"/>
    <col min="2817" max="2817" width="21.75" style="1" customWidth="1"/>
    <col min="2818" max="2818" width="15.5" style="1" customWidth="1"/>
    <col min="2819" max="2819" width="21.375" style="1" customWidth="1"/>
    <col min="2820" max="2820" width="18.625" style="1" customWidth="1"/>
    <col min="2821" max="3071" width="9" style="1"/>
    <col min="3072" max="3072" width="21.125" style="1" customWidth="1"/>
    <col min="3073" max="3073" width="21.75" style="1" customWidth="1"/>
    <col min="3074" max="3074" width="15.5" style="1" customWidth="1"/>
    <col min="3075" max="3075" width="21.375" style="1" customWidth="1"/>
    <col min="3076" max="3076" width="18.625" style="1" customWidth="1"/>
    <col min="3077" max="3327" width="9" style="1"/>
    <col min="3328" max="3328" width="21.125" style="1" customWidth="1"/>
    <col min="3329" max="3329" width="21.75" style="1" customWidth="1"/>
    <col min="3330" max="3330" width="15.5" style="1" customWidth="1"/>
    <col min="3331" max="3331" width="21.375" style="1" customWidth="1"/>
    <col min="3332" max="3332" width="18.625" style="1" customWidth="1"/>
    <col min="3333" max="3583" width="9" style="1"/>
    <col min="3584" max="3584" width="21.125" style="1" customWidth="1"/>
    <col min="3585" max="3585" width="21.75" style="1" customWidth="1"/>
    <col min="3586" max="3586" width="15.5" style="1" customWidth="1"/>
    <col min="3587" max="3587" width="21.375" style="1" customWidth="1"/>
    <col min="3588" max="3588" width="18.625" style="1" customWidth="1"/>
    <col min="3589" max="3839" width="9" style="1"/>
    <col min="3840" max="3840" width="21.125" style="1" customWidth="1"/>
    <col min="3841" max="3841" width="21.75" style="1" customWidth="1"/>
    <col min="3842" max="3842" width="15.5" style="1" customWidth="1"/>
    <col min="3843" max="3843" width="21.375" style="1" customWidth="1"/>
    <col min="3844" max="3844" width="18.625" style="1" customWidth="1"/>
    <col min="3845" max="4095" width="9" style="1"/>
    <col min="4096" max="4096" width="21.125" style="1" customWidth="1"/>
    <col min="4097" max="4097" width="21.75" style="1" customWidth="1"/>
    <col min="4098" max="4098" width="15.5" style="1" customWidth="1"/>
    <col min="4099" max="4099" width="21.375" style="1" customWidth="1"/>
    <col min="4100" max="4100" width="18.625" style="1" customWidth="1"/>
    <col min="4101" max="4351" width="9" style="1"/>
    <col min="4352" max="4352" width="21.125" style="1" customWidth="1"/>
    <col min="4353" max="4353" width="21.75" style="1" customWidth="1"/>
    <col min="4354" max="4354" width="15.5" style="1" customWidth="1"/>
    <col min="4355" max="4355" width="21.375" style="1" customWidth="1"/>
    <col min="4356" max="4356" width="18.625" style="1" customWidth="1"/>
    <col min="4357" max="4607" width="9" style="1"/>
    <col min="4608" max="4608" width="21.125" style="1" customWidth="1"/>
    <col min="4609" max="4609" width="21.75" style="1" customWidth="1"/>
    <col min="4610" max="4610" width="15.5" style="1" customWidth="1"/>
    <col min="4611" max="4611" width="21.375" style="1" customWidth="1"/>
    <col min="4612" max="4612" width="18.625" style="1" customWidth="1"/>
    <col min="4613" max="4863" width="9" style="1"/>
    <col min="4864" max="4864" width="21.125" style="1" customWidth="1"/>
    <col min="4865" max="4865" width="21.75" style="1" customWidth="1"/>
    <col min="4866" max="4866" width="15.5" style="1" customWidth="1"/>
    <col min="4867" max="4867" width="21.375" style="1" customWidth="1"/>
    <col min="4868" max="4868" width="18.625" style="1" customWidth="1"/>
    <col min="4869" max="5119" width="9" style="1"/>
    <col min="5120" max="5120" width="21.125" style="1" customWidth="1"/>
    <col min="5121" max="5121" width="21.75" style="1" customWidth="1"/>
    <col min="5122" max="5122" width="15.5" style="1" customWidth="1"/>
    <col min="5123" max="5123" width="21.375" style="1" customWidth="1"/>
    <col min="5124" max="5124" width="18.625" style="1" customWidth="1"/>
    <col min="5125" max="5375" width="9" style="1"/>
    <col min="5376" max="5376" width="21.125" style="1" customWidth="1"/>
    <col min="5377" max="5377" width="21.75" style="1" customWidth="1"/>
    <col min="5378" max="5378" width="15.5" style="1" customWidth="1"/>
    <col min="5379" max="5379" width="21.375" style="1" customWidth="1"/>
    <col min="5380" max="5380" width="18.625" style="1" customWidth="1"/>
    <col min="5381" max="5631" width="9" style="1"/>
    <col min="5632" max="5632" width="21.125" style="1" customWidth="1"/>
    <col min="5633" max="5633" width="21.75" style="1" customWidth="1"/>
    <col min="5634" max="5634" width="15.5" style="1" customWidth="1"/>
    <col min="5635" max="5635" width="21.375" style="1" customWidth="1"/>
    <col min="5636" max="5636" width="18.625" style="1" customWidth="1"/>
    <col min="5637" max="5887" width="9" style="1"/>
    <col min="5888" max="5888" width="21.125" style="1" customWidth="1"/>
    <col min="5889" max="5889" width="21.75" style="1" customWidth="1"/>
    <col min="5890" max="5890" width="15.5" style="1" customWidth="1"/>
    <col min="5891" max="5891" width="21.375" style="1" customWidth="1"/>
    <col min="5892" max="5892" width="18.625" style="1" customWidth="1"/>
    <col min="5893" max="6143" width="9" style="1"/>
    <col min="6144" max="6144" width="21.125" style="1" customWidth="1"/>
    <col min="6145" max="6145" width="21.75" style="1" customWidth="1"/>
    <col min="6146" max="6146" width="15.5" style="1" customWidth="1"/>
    <col min="6147" max="6147" width="21.375" style="1" customWidth="1"/>
    <col min="6148" max="6148" width="18.625" style="1" customWidth="1"/>
    <col min="6149" max="6399" width="9" style="1"/>
    <col min="6400" max="6400" width="21.125" style="1" customWidth="1"/>
    <col min="6401" max="6401" width="21.75" style="1" customWidth="1"/>
    <col min="6402" max="6402" width="15.5" style="1" customWidth="1"/>
    <col min="6403" max="6403" width="21.375" style="1" customWidth="1"/>
    <col min="6404" max="6404" width="18.625" style="1" customWidth="1"/>
    <col min="6405" max="6655" width="9" style="1"/>
    <col min="6656" max="6656" width="21.125" style="1" customWidth="1"/>
    <col min="6657" max="6657" width="21.75" style="1" customWidth="1"/>
    <col min="6658" max="6658" width="15.5" style="1" customWidth="1"/>
    <col min="6659" max="6659" width="21.375" style="1" customWidth="1"/>
    <col min="6660" max="6660" width="18.625" style="1" customWidth="1"/>
    <col min="6661" max="6911" width="9" style="1"/>
    <col min="6912" max="6912" width="21.125" style="1" customWidth="1"/>
    <col min="6913" max="6913" width="21.75" style="1" customWidth="1"/>
    <col min="6914" max="6914" width="15.5" style="1" customWidth="1"/>
    <col min="6915" max="6915" width="21.375" style="1" customWidth="1"/>
    <col min="6916" max="6916" width="18.625" style="1" customWidth="1"/>
    <col min="6917" max="7167" width="9" style="1"/>
    <col min="7168" max="7168" width="21.125" style="1" customWidth="1"/>
    <col min="7169" max="7169" width="21.75" style="1" customWidth="1"/>
    <col min="7170" max="7170" width="15.5" style="1" customWidth="1"/>
    <col min="7171" max="7171" width="21.375" style="1" customWidth="1"/>
    <col min="7172" max="7172" width="18.625" style="1" customWidth="1"/>
    <col min="7173" max="7423" width="9" style="1"/>
    <col min="7424" max="7424" width="21.125" style="1" customWidth="1"/>
    <col min="7425" max="7425" width="21.75" style="1" customWidth="1"/>
    <col min="7426" max="7426" width="15.5" style="1" customWidth="1"/>
    <col min="7427" max="7427" width="21.375" style="1" customWidth="1"/>
    <col min="7428" max="7428" width="18.625" style="1" customWidth="1"/>
    <col min="7429" max="7679" width="9" style="1"/>
    <col min="7680" max="7680" width="21.125" style="1" customWidth="1"/>
    <col min="7681" max="7681" width="21.75" style="1" customWidth="1"/>
    <col min="7682" max="7682" width="15.5" style="1" customWidth="1"/>
    <col min="7683" max="7683" width="21.375" style="1" customWidth="1"/>
    <col min="7684" max="7684" width="18.625" style="1" customWidth="1"/>
    <col min="7685" max="7935" width="9" style="1"/>
    <col min="7936" max="7936" width="21.125" style="1" customWidth="1"/>
    <col min="7937" max="7937" width="21.75" style="1" customWidth="1"/>
    <col min="7938" max="7938" width="15.5" style="1" customWidth="1"/>
    <col min="7939" max="7939" width="21.375" style="1" customWidth="1"/>
    <col min="7940" max="7940" width="18.625" style="1" customWidth="1"/>
    <col min="7941" max="8191" width="9" style="1"/>
    <col min="8192" max="8192" width="21.125" style="1" customWidth="1"/>
    <col min="8193" max="8193" width="21.75" style="1" customWidth="1"/>
    <col min="8194" max="8194" width="15.5" style="1" customWidth="1"/>
    <col min="8195" max="8195" width="21.375" style="1" customWidth="1"/>
    <col min="8196" max="8196" width="18.625" style="1" customWidth="1"/>
    <col min="8197" max="8447" width="9" style="1"/>
    <col min="8448" max="8448" width="21.125" style="1" customWidth="1"/>
    <col min="8449" max="8449" width="21.75" style="1" customWidth="1"/>
    <col min="8450" max="8450" width="15.5" style="1" customWidth="1"/>
    <col min="8451" max="8451" width="21.375" style="1" customWidth="1"/>
    <col min="8452" max="8452" width="18.625" style="1" customWidth="1"/>
    <col min="8453" max="8703" width="9" style="1"/>
    <col min="8704" max="8704" width="21.125" style="1" customWidth="1"/>
    <col min="8705" max="8705" width="21.75" style="1" customWidth="1"/>
    <col min="8706" max="8706" width="15.5" style="1" customWidth="1"/>
    <col min="8707" max="8707" width="21.375" style="1" customWidth="1"/>
    <col min="8708" max="8708" width="18.625" style="1" customWidth="1"/>
    <col min="8709" max="8959" width="9" style="1"/>
    <col min="8960" max="8960" width="21.125" style="1" customWidth="1"/>
    <col min="8961" max="8961" width="21.75" style="1" customWidth="1"/>
    <col min="8962" max="8962" width="15.5" style="1" customWidth="1"/>
    <col min="8963" max="8963" width="21.375" style="1" customWidth="1"/>
    <col min="8964" max="8964" width="18.625" style="1" customWidth="1"/>
    <col min="8965" max="9215" width="9" style="1"/>
    <col min="9216" max="9216" width="21.125" style="1" customWidth="1"/>
    <col min="9217" max="9217" width="21.75" style="1" customWidth="1"/>
    <col min="9218" max="9218" width="15.5" style="1" customWidth="1"/>
    <col min="9219" max="9219" width="21.375" style="1" customWidth="1"/>
    <col min="9220" max="9220" width="18.625" style="1" customWidth="1"/>
    <col min="9221" max="9471" width="9" style="1"/>
    <col min="9472" max="9472" width="21.125" style="1" customWidth="1"/>
    <col min="9473" max="9473" width="21.75" style="1" customWidth="1"/>
    <col min="9474" max="9474" width="15.5" style="1" customWidth="1"/>
    <col min="9475" max="9475" width="21.375" style="1" customWidth="1"/>
    <col min="9476" max="9476" width="18.625" style="1" customWidth="1"/>
    <col min="9477" max="9727" width="9" style="1"/>
    <col min="9728" max="9728" width="21.125" style="1" customWidth="1"/>
    <col min="9729" max="9729" width="21.75" style="1" customWidth="1"/>
    <col min="9730" max="9730" width="15.5" style="1" customWidth="1"/>
    <col min="9731" max="9731" width="21.375" style="1" customWidth="1"/>
    <col min="9732" max="9732" width="18.625" style="1" customWidth="1"/>
    <col min="9733" max="9983" width="9" style="1"/>
    <col min="9984" max="9984" width="21.125" style="1" customWidth="1"/>
    <col min="9985" max="9985" width="21.75" style="1" customWidth="1"/>
    <col min="9986" max="9986" width="15.5" style="1" customWidth="1"/>
    <col min="9987" max="9987" width="21.375" style="1" customWidth="1"/>
    <col min="9988" max="9988" width="18.625" style="1" customWidth="1"/>
    <col min="9989" max="10239" width="9" style="1"/>
    <col min="10240" max="10240" width="21.125" style="1" customWidth="1"/>
    <col min="10241" max="10241" width="21.75" style="1" customWidth="1"/>
    <col min="10242" max="10242" width="15.5" style="1" customWidth="1"/>
    <col min="10243" max="10243" width="21.375" style="1" customWidth="1"/>
    <col min="10244" max="10244" width="18.625" style="1" customWidth="1"/>
    <col min="10245" max="10495" width="9" style="1"/>
    <col min="10496" max="10496" width="21.125" style="1" customWidth="1"/>
    <col min="10497" max="10497" width="21.75" style="1" customWidth="1"/>
    <col min="10498" max="10498" width="15.5" style="1" customWidth="1"/>
    <col min="10499" max="10499" width="21.375" style="1" customWidth="1"/>
    <col min="10500" max="10500" width="18.625" style="1" customWidth="1"/>
    <col min="10501" max="10751" width="9" style="1"/>
    <col min="10752" max="10752" width="21.125" style="1" customWidth="1"/>
    <col min="10753" max="10753" width="21.75" style="1" customWidth="1"/>
    <col min="10754" max="10754" width="15.5" style="1" customWidth="1"/>
    <col min="10755" max="10755" width="21.375" style="1" customWidth="1"/>
    <col min="10756" max="10756" width="18.625" style="1" customWidth="1"/>
    <col min="10757" max="11007" width="9" style="1"/>
    <col min="11008" max="11008" width="21.125" style="1" customWidth="1"/>
    <col min="11009" max="11009" width="21.75" style="1" customWidth="1"/>
    <col min="11010" max="11010" width="15.5" style="1" customWidth="1"/>
    <col min="11011" max="11011" width="21.375" style="1" customWidth="1"/>
    <col min="11012" max="11012" width="18.625" style="1" customWidth="1"/>
    <col min="11013" max="11263" width="9" style="1"/>
    <col min="11264" max="11264" width="21.125" style="1" customWidth="1"/>
    <col min="11265" max="11265" width="21.75" style="1" customWidth="1"/>
    <col min="11266" max="11266" width="15.5" style="1" customWidth="1"/>
    <col min="11267" max="11267" width="21.375" style="1" customWidth="1"/>
    <col min="11268" max="11268" width="18.625" style="1" customWidth="1"/>
    <col min="11269" max="11519" width="9" style="1"/>
    <col min="11520" max="11520" width="21.125" style="1" customWidth="1"/>
    <col min="11521" max="11521" width="21.75" style="1" customWidth="1"/>
    <col min="11522" max="11522" width="15.5" style="1" customWidth="1"/>
    <col min="11523" max="11523" width="21.375" style="1" customWidth="1"/>
    <col min="11524" max="11524" width="18.625" style="1" customWidth="1"/>
    <col min="11525" max="11775" width="9" style="1"/>
    <col min="11776" max="11776" width="21.125" style="1" customWidth="1"/>
    <col min="11777" max="11777" width="21.75" style="1" customWidth="1"/>
    <col min="11778" max="11778" width="15.5" style="1" customWidth="1"/>
    <col min="11779" max="11779" width="21.375" style="1" customWidth="1"/>
    <col min="11780" max="11780" width="18.625" style="1" customWidth="1"/>
    <col min="11781" max="12031" width="9" style="1"/>
    <col min="12032" max="12032" width="21.125" style="1" customWidth="1"/>
    <col min="12033" max="12033" width="21.75" style="1" customWidth="1"/>
    <col min="12034" max="12034" width="15.5" style="1" customWidth="1"/>
    <col min="12035" max="12035" width="21.375" style="1" customWidth="1"/>
    <col min="12036" max="12036" width="18.625" style="1" customWidth="1"/>
    <col min="12037" max="12287" width="9" style="1"/>
    <col min="12288" max="12288" width="21.125" style="1" customWidth="1"/>
    <col min="12289" max="12289" width="21.75" style="1" customWidth="1"/>
    <col min="12290" max="12290" width="15.5" style="1" customWidth="1"/>
    <col min="12291" max="12291" width="21.375" style="1" customWidth="1"/>
    <col min="12292" max="12292" width="18.625" style="1" customWidth="1"/>
    <col min="12293" max="12543" width="9" style="1"/>
    <col min="12544" max="12544" width="21.125" style="1" customWidth="1"/>
    <col min="12545" max="12545" width="21.75" style="1" customWidth="1"/>
    <col min="12546" max="12546" width="15.5" style="1" customWidth="1"/>
    <col min="12547" max="12547" width="21.375" style="1" customWidth="1"/>
    <col min="12548" max="12548" width="18.625" style="1" customWidth="1"/>
    <col min="12549" max="12799" width="9" style="1"/>
    <col min="12800" max="12800" width="21.125" style="1" customWidth="1"/>
    <col min="12801" max="12801" width="21.75" style="1" customWidth="1"/>
    <col min="12802" max="12802" width="15.5" style="1" customWidth="1"/>
    <col min="12803" max="12803" width="21.375" style="1" customWidth="1"/>
    <col min="12804" max="12804" width="18.625" style="1" customWidth="1"/>
    <col min="12805" max="13055" width="9" style="1"/>
    <col min="13056" max="13056" width="21.125" style="1" customWidth="1"/>
    <col min="13057" max="13057" width="21.75" style="1" customWidth="1"/>
    <col min="13058" max="13058" width="15.5" style="1" customWidth="1"/>
    <col min="13059" max="13059" width="21.375" style="1" customWidth="1"/>
    <col min="13060" max="13060" width="18.625" style="1" customWidth="1"/>
    <col min="13061" max="13311" width="9" style="1"/>
    <col min="13312" max="13312" width="21.125" style="1" customWidth="1"/>
    <col min="13313" max="13313" width="21.75" style="1" customWidth="1"/>
    <col min="13314" max="13314" width="15.5" style="1" customWidth="1"/>
    <col min="13315" max="13315" width="21.375" style="1" customWidth="1"/>
    <col min="13316" max="13316" width="18.625" style="1" customWidth="1"/>
    <col min="13317" max="13567" width="9" style="1"/>
    <col min="13568" max="13568" width="21.125" style="1" customWidth="1"/>
    <col min="13569" max="13569" width="21.75" style="1" customWidth="1"/>
    <col min="13570" max="13570" width="15.5" style="1" customWidth="1"/>
    <col min="13571" max="13571" width="21.375" style="1" customWidth="1"/>
    <col min="13572" max="13572" width="18.625" style="1" customWidth="1"/>
    <col min="13573" max="13823" width="9" style="1"/>
    <col min="13824" max="13824" width="21.125" style="1" customWidth="1"/>
    <col min="13825" max="13825" width="21.75" style="1" customWidth="1"/>
    <col min="13826" max="13826" width="15.5" style="1" customWidth="1"/>
    <col min="13827" max="13827" width="21.375" style="1" customWidth="1"/>
    <col min="13828" max="13828" width="18.625" style="1" customWidth="1"/>
    <col min="13829" max="14079" width="9" style="1"/>
    <col min="14080" max="14080" width="21.125" style="1" customWidth="1"/>
    <col min="14081" max="14081" width="21.75" style="1" customWidth="1"/>
    <col min="14082" max="14082" width="15.5" style="1" customWidth="1"/>
    <col min="14083" max="14083" width="21.375" style="1" customWidth="1"/>
    <col min="14084" max="14084" width="18.625" style="1" customWidth="1"/>
    <col min="14085" max="14335" width="9" style="1"/>
    <col min="14336" max="14336" width="21.125" style="1" customWidth="1"/>
    <col min="14337" max="14337" width="21.75" style="1" customWidth="1"/>
    <col min="14338" max="14338" width="15.5" style="1" customWidth="1"/>
    <col min="14339" max="14339" width="21.375" style="1" customWidth="1"/>
    <col min="14340" max="14340" width="18.625" style="1" customWidth="1"/>
    <col min="14341" max="14591" width="9" style="1"/>
    <col min="14592" max="14592" width="21.125" style="1" customWidth="1"/>
    <col min="14593" max="14593" width="21.75" style="1" customWidth="1"/>
    <col min="14594" max="14594" width="15.5" style="1" customWidth="1"/>
    <col min="14595" max="14595" width="21.375" style="1" customWidth="1"/>
    <col min="14596" max="14596" width="18.625" style="1" customWidth="1"/>
    <col min="14597" max="14847" width="9" style="1"/>
    <col min="14848" max="14848" width="21.125" style="1" customWidth="1"/>
    <col min="14849" max="14849" width="21.75" style="1" customWidth="1"/>
    <col min="14850" max="14850" width="15.5" style="1" customWidth="1"/>
    <col min="14851" max="14851" width="21.375" style="1" customWidth="1"/>
    <col min="14852" max="14852" width="18.625" style="1" customWidth="1"/>
    <col min="14853" max="15103" width="9" style="1"/>
    <col min="15104" max="15104" width="21.125" style="1" customWidth="1"/>
    <col min="15105" max="15105" width="21.75" style="1" customWidth="1"/>
    <col min="15106" max="15106" width="15.5" style="1" customWidth="1"/>
    <col min="15107" max="15107" width="21.375" style="1" customWidth="1"/>
    <col min="15108" max="15108" width="18.625" style="1" customWidth="1"/>
    <col min="15109" max="15359" width="9" style="1"/>
    <col min="15360" max="15360" width="21.125" style="1" customWidth="1"/>
    <col min="15361" max="15361" width="21.75" style="1" customWidth="1"/>
    <col min="15362" max="15362" width="15.5" style="1" customWidth="1"/>
    <col min="15363" max="15363" width="21.375" style="1" customWidth="1"/>
    <col min="15364" max="15364" width="18.625" style="1" customWidth="1"/>
    <col min="15365" max="15615" width="9" style="1"/>
    <col min="15616" max="15616" width="21.125" style="1" customWidth="1"/>
    <col min="15617" max="15617" width="21.75" style="1" customWidth="1"/>
    <col min="15618" max="15618" width="15.5" style="1" customWidth="1"/>
    <col min="15619" max="15619" width="21.375" style="1" customWidth="1"/>
    <col min="15620" max="15620" width="18.625" style="1" customWidth="1"/>
    <col min="15621" max="15871" width="9" style="1"/>
    <col min="15872" max="15872" width="21.125" style="1" customWidth="1"/>
    <col min="15873" max="15873" width="21.75" style="1" customWidth="1"/>
    <col min="15874" max="15874" width="15.5" style="1" customWidth="1"/>
    <col min="15875" max="15875" width="21.375" style="1" customWidth="1"/>
    <col min="15876" max="15876" width="18.625" style="1" customWidth="1"/>
    <col min="15877" max="16127" width="9" style="1"/>
    <col min="16128" max="16128" width="21.125" style="1" customWidth="1"/>
    <col min="16129" max="16129" width="21.75" style="1" customWidth="1"/>
    <col min="16130" max="16130" width="15.5" style="1" customWidth="1"/>
    <col min="16131" max="16131" width="21.375" style="1" customWidth="1"/>
    <col min="16132" max="16132" width="18.625" style="1" customWidth="1"/>
    <col min="16133" max="16384" width="9" style="1"/>
  </cols>
  <sheetData>
    <row r="1" spans="1:4" ht="14.25">
      <c r="A1" s="58" t="s">
        <v>114</v>
      </c>
    </row>
    <row r="2" spans="1:4" ht="19.5">
      <c r="A2" s="126" t="s">
        <v>115</v>
      </c>
      <c r="B2" s="126"/>
      <c r="C2" s="126"/>
      <c r="D2" s="126"/>
    </row>
    <row r="3" spans="1:4">
      <c r="A3" s="127" t="s">
        <v>116</v>
      </c>
      <c r="B3" s="127"/>
      <c r="C3" s="127"/>
      <c r="D3" s="127"/>
    </row>
    <row r="4" spans="1:4" ht="24.95" customHeight="1">
      <c r="A4" s="59" t="s">
        <v>117</v>
      </c>
      <c r="B4" s="92" t="s">
        <v>118</v>
      </c>
      <c r="C4" s="59" t="s">
        <v>119</v>
      </c>
      <c r="D4" s="59" t="s">
        <v>120</v>
      </c>
    </row>
    <row r="5" spans="1:4" ht="24.95" customHeight="1">
      <c r="A5" s="6" t="s">
        <v>806</v>
      </c>
      <c r="B5" s="6" t="s">
        <v>807</v>
      </c>
      <c r="C5" s="6" t="s">
        <v>354</v>
      </c>
      <c r="D5" s="128">
        <v>31432774.879999999</v>
      </c>
    </row>
    <row r="6" spans="1:4" ht="24.95" customHeight="1">
      <c r="A6" s="6" t="s">
        <v>808</v>
      </c>
      <c r="B6" s="6" t="s">
        <v>809</v>
      </c>
      <c r="C6" s="6" t="s">
        <v>354</v>
      </c>
      <c r="D6" s="128">
        <v>400000</v>
      </c>
    </row>
    <row r="7" spans="1:4" ht="24.95" customHeight="1">
      <c r="A7" s="6" t="s">
        <v>810</v>
      </c>
      <c r="B7" s="6" t="s">
        <v>811</v>
      </c>
      <c r="C7" s="6" t="s">
        <v>354</v>
      </c>
      <c r="D7" s="128">
        <v>400000</v>
      </c>
    </row>
    <row r="8" spans="1:4" ht="24.95" customHeight="1">
      <c r="A8" s="6" t="s">
        <v>812</v>
      </c>
      <c r="B8" s="6" t="s">
        <v>668</v>
      </c>
      <c r="C8" s="6" t="s">
        <v>813</v>
      </c>
      <c r="D8" s="128">
        <v>400000</v>
      </c>
    </row>
    <row r="9" spans="1:4" ht="24.95" customHeight="1">
      <c r="A9" s="6" t="s">
        <v>814</v>
      </c>
      <c r="B9" s="6" t="s">
        <v>815</v>
      </c>
      <c r="C9" s="6" t="s">
        <v>354</v>
      </c>
      <c r="D9" s="128">
        <v>310640</v>
      </c>
    </row>
    <row r="10" spans="1:4" ht="24.95" customHeight="1">
      <c r="A10" s="6" t="s">
        <v>816</v>
      </c>
      <c r="B10" s="6" t="s">
        <v>817</v>
      </c>
      <c r="C10" s="6" t="s">
        <v>354</v>
      </c>
      <c r="D10" s="128">
        <v>2400</v>
      </c>
    </row>
    <row r="11" spans="1:4" ht="24.95" customHeight="1">
      <c r="A11" s="6" t="s">
        <v>818</v>
      </c>
      <c r="B11" s="6" t="s">
        <v>623</v>
      </c>
      <c r="C11" s="6" t="s">
        <v>819</v>
      </c>
      <c r="D11" s="128">
        <v>2400</v>
      </c>
    </row>
    <row r="12" spans="1:4" ht="24.95" customHeight="1">
      <c r="A12" s="6" t="s">
        <v>820</v>
      </c>
      <c r="B12" s="6" t="s">
        <v>821</v>
      </c>
      <c r="C12" s="6" t="s">
        <v>354</v>
      </c>
      <c r="D12" s="128">
        <v>110000</v>
      </c>
    </row>
    <row r="13" spans="1:4" ht="24.95" customHeight="1">
      <c r="A13" s="6" t="s">
        <v>822</v>
      </c>
      <c r="B13" s="6" t="s">
        <v>722</v>
      </c>
      <c r="C13" s="6" t="s">
        <v>823</v>
      </c>
      <c r="D13" s="128">
        <v>90000</v>
      </c>
    </row>
    <row r="14" spans="1:4" ht="24.95" customHeight="1">
      <c r="A14" s="6" t="s">
        <v>824</v>
      </c>
      <c r="B14" s="6" t="s">
        <v>625</v>
      </c>
      <c r="C14" s="6" t="s">
        <v>819</v>
      </c>
      <c r="D14" s="128">
        <v>20000</v>
      </c>
    </row>
    <row r="15" spans="1:4" ht="24.95" customHeight="1">
      <c r="A15" s="6" t="s">
        <v>825</v>
      </c>
      <c r="B15" s="6" t="s">
        <v>826</v>
      </c>
      <c r="C15" s="6" t="s">
        <v>354</v>
      </c>
      <c r="D15" s="128">
        <v>198240</v>
      </c>
    </row>
    <row r="16" spans="1:4" ht="24.95" customHeight="1">
      <c r="A16" s="6" t="s">
        <v>827</v>
      </c>
      <c r="B16" s="6" t="s">
        <v>617</v>
      </c>
      <c r="C16" s="6" t="s">
        <v>819</v>
      </c>
      <c r="D16" s="128">
        <v>198240</v>
      </c>
    </row>
    <row r="17" spans="1:4" ht="24.95" customHeight="1">
      <c r="A17" s="6" t="s">
        <v>828</v>
      </c>
      <c r="B17" s="6" t="s">
        <v>829</v>
      </c>
      <c r="C17" s="6" t="s">
        <v>354</v>
      </c>
      <c r="D17" s="128">
        <v>40104.880000000005</v>
      </c>
    </row>
    <row r="18" spans="1:4" ht="24.95" customHeight="1">
      <c r="A18" s="6" t="s">
        <v>830</v>
      </c>
      <c r="B18" s="6" t="s">
        <v>650</v>
      </c>
      <c r="C18" s="6" t="s">
        <v>354</v>
      </c>
      <c r="D18" s="128">
        <v>20104.88</v>
      </c>
    </row>
    <row r="19" spans="1:4" ht="24.95" customHeight="1">
      <c r="A19" s="6" t="s">
        <v>831</v>
      </c>
      <c r="B19" s="6" t="s">
        <v>650</v>
      </c>
      <c r="C19" s="6" t="s">
        <v>832</v>
      </c>
      <c r="D19" s="128">
        <v>20104.88</v>
      </c>
    </row>
    <row r="20" spans="1:4" ht="24.95" customHeight="1">
      <c r="A20" s="6" t="s">
        <v>833</v>
      </c>
      <c r="B20" s="6" t="s">
        <v>834</v>
      </c>
      <c r="C20" s="6" t="s">
        <v>354</v>
      </c>
      <c r="D20" s="128">
        <v>20000</v>
      </c>
    </row>
    <row r="21" spans="1:4" ht="24.95" customHeight="1">
      <c r="A21" s="6" t="s">
        <v>835</v>
      </c>
      <c r="B21" s="6" t="s">
        <v>649</v>
      </c>
      <c r="C21" s="6" t="s">
        <v>836</v>
      </c>
      <c r="D21" s="128">
        <v>20000</v>
      </c>
    </row>
    <row r="22" spans="1:4" ht="24.95" customHeight="1">
      <c r="A22" s="6" t="s">
        <v>837</v>
      </c>
      <c r="B22" s="6" t="s">
        <v>838</v>
      </c>
      <c r="C22" s="6" t="s">
        <v>354</v>
      </c>
      <c r="D22" s="128">
        <v>550000</v>
      </c>
    </row>
    <row r="23" spans="1:4" ht="24.95" customHeight="1">
      <c r="A23" s="6" t="s">
        <v>839</v>
      </c>
      <c r="B23" s="6" t="s">
        <v>840</v>
      </c>
      <c r="C23" s="6" t="s">
        <v>354</v>
      </c>
      <c r="D23" s="128">
        <v>550000</v>
      </c>
    </row>
    <row r="24" spans="1:4" ht="24.95" customHeight="1">
      <c r="A24" s="6" t="s">
        <v>841</v>
      </c>
      <c r="B24" s="6" t="s">
        <v>697</v>
      </c>
      <c r="C24" s="6" t="s">
        <v>842</v>
      </c>
      <c r="D24" s="128">
        <v>300000</v>
      </c>
    </row>
    <row r="25" spans="1:4" ht="24.95" customHeight="1">
      <c r="A25" s="6" t="s">
        <v>843</v>
      </c>
      <c r="B25" s="6" t="s">
        <v>698</v>
      </c>
      <c r="C25" s="6" t="s">
        <v>842</v>
      </c>
      <c r="D25" s="128">
        <v>250000</v>
      </c>
    </row>
    <row r="26" spans="1:4" ht="24.95" customHeight="1">
      <c r="A26" s="6" t="s">
        <v>844</v>
      </c>
      <c r="B26" s="6" t="s">
        <v>845</v>
      </c>
      <c r="C26" s="6" t="s">
        <v>354</v>
      </c>
      <c r="D26" s="128">
        <v>100000</v>
      </c>
    </row>
    <row r="27" spans="1:4" ht="24.95" customHeight="1">
      <c r="A27" s="6" t="s">
        <v>846</v>
      </c>
      <c r="B27" s="6" t="s">
        <v>847</v>
      </c>
      <c r="C27" s="6" t="s">
        <v>354</v>
      </c>
      <c r="D27" s="128">
        <v>100000</v>
      </c>
    </row>
    <row r="28" spans="1:4" ht="24.95" customHeight="1">
      <c r="A28" s="6" t="s">
        <v>848</v>
      </c>
      <c r="B28" s="6" t="s">
        <v>702</v>
      </c>
      <c r="C28" s="6" t="s">
        <v>849</v>
      </c>
      <c r="D28" s="128">
        <v>100000</v>
      </c>
    </row>
    <row r="29" spans="1:4" ht="24.95" customHeight="1">
      <c r="A29" s="6" t="s">
        <v>850</v>
      </c>
      <c r="B29" s="6" t="s">
        <v>851</v>
      </c>
      <c r="C29" s="6" t="s">
        <v>354</v>
      </c>
      <c r="D29" s="128">
        <v>2537600</v>
      </c>
    </row>
    <row r="30" spans="1:4" ht="24.95" customHeight="1">
      <c r="A30" s="6" t="s">
        <v>852</v>
      </c>
      <c r="B30" s="6" t="s">
        <v>853</v>
      </c>
      <c r="C30" s="6" t="s">
        <v>354</v>
      </c>
      <c r="D30" s="128">
        <v>1527600</v>
      </c>
    </row>
    <row r="31" spans="1:4" ht="24.95" customHeight="1">
      <c r="A31" s="6" t="s">
        <v>854</v>
      </c>
      <c r="B31" s="6" t="s">
        <v>547</v>
      </c>
      <c r="C31" s="6" t="s">
        <v>855</v>
      </c>
      <c r="D31" s="128">
        <v>1121100</v>
      </c>
    </row>
    <row r="32" spans="1:4" ht="24.95" customHeight="1">
      <c r="A32" s="6" t="s">
        <v>856</v>
      </c>
      <c r="B32" s="6" t="s">
        <v>484</v>
      </c>
      <c r="C32" s="6" t="s">
        <v>857</v>
      </c>
      <c r="D32" s="128">
        <v>262230</v>
      </c>
    </row>
    <row r="33" spans="1:4" ht="24.95" customHeight="1">
      <c r="A33" s="6" t="s">
        <v>858</v>
      </c>
      <c r="B33" s="6" t="s">
        <v>485</v>
      </c>
      <c r="C33" s="6" t="s">
        <v>857</v>
      </c>
      <c r="D33" s="128">
        <v>144270</v>
      </c>
    </row>
    <row r="34" spans="1:4" ht="24.95" customHeight="1">
      <c r="A34" s="6" t="s">
        <v>859</v>
      </c>
      <c r="B34" s="6" t="s">
        <v>860</v>
      </c>
      <c r="C34" s="6" t="s">
        <v>354</v>
      </c>
      <c r="D34" s="128">
        <v>1010000</v>
      </c>
    </row>
    <row r="35" spans="1:4" ht="24.95" customHeight="1">
      <c r="A35" s="6" t="s">
        <v>861</v>
      </c>
      <c r="B35" s="6" t="s">
        <v>445</v>
      </c>
      <c r="C35" s="6" t="s">
        <v>862</v>
      </c>
      <c r="D35" s="128">
        <v>100000</v>
      </c>
    </row>
    <row r="36" spans="1:4" ht="24.95" customHeight="1">
      <c r="A36" s="6" t="s">
        <v>863</v>
      </c>
      <c r="B36" s="6" t="s">
        <v>446</v>
      </c>
      <c r="C36" s="6" t="s">
        <v>862</v>
      </c>
      <c r="D36" s="128">
        <v>100000</v>
      </c>
    </row>
    <row r="37" spans="1:4" ht="24.95" customHeight="1">
      <c r="A37" s="6" t="s">
        <v>864</v>
      </c>
      <c r="B37" s="6" t="s">
        <v>447</v>
      </c>
      <c r="C37" s="6" t="s">
        <v>862</v>
      </c>
      <c r="D37" s="128">
        <v>500000</v>
      </c>
    </row>
    <row r="38" spans="1:4" ht="24.95" customHeight="1">
      <c r="A38" s="6" t="s">
        <v>865</v>
      </c>
      <c r="B38" s="6" t="s">
        <v>474</v>
      </c>
      <c r="C38" s="6" t="s">
        <v>866</v>
      </c>
      <c r="D38" s="128">
        <v>100000</v>
      </c>
    </row>
    <row r="39" spans="1:4" ht="24.95" customHeight="1">
      <c r="A39" s="6" t="s">
        <v>867</v>
      </c>
      <c r="B39" s="6" t="s">
        <v>453</v>
      </c>
      <c r="C39" s="6" t="s">
        <v>868</v>
      </c>
      <c r="D39" s="128">
        <v>60000</v>
      </c>
    </row>
    <row r="40" spans="1:4" ht="24.95" customHeight="1">
      <c r="A40" s="6" t="s">
        <v>869</v>
      </c>
      <c r="B40" s="6" t="s">
        <v>458</v>
      </c>
      <c r="C40" s="6" t="s">
        <v>868</v>
      </c>
      <c r="D40" s="128">
        <v>50000</v>
      </c>
    </row>
    <row r="41" spans="1:4" ht="24.95" customHeight="1">
      <c r="A41" s="6" t="s">
        <v>870</v>
      </c>
      <c r="B41" s="6" t="s">
        <v>549</v>
      </c>
      <c r="C41" s="6" t="s">
        <v>871</v>
      </c>
      <c r="D41" s="128">
        <v>100000</v>
      </c>
    </row>
    <row r="42" spans="1:4" ht="24.95" customHeight="1">
      <c r="A42" s="6" t="s">
        <v>872</v>
      </c>
      <c r="B42" s="6" t="s">
        <v>873</v>
      </c>
      <c r="C42" s="6" t="s">
        <v>354</v>
      </c>
      <c r="D42" s="128">
        <v>6294430</v>
      </c>
    </row>
    <row r="43" spans="1:4" ht="24.95" customHeight="1">
      <c r="A43" s="6" t="s">
        <v>874</v>
      </c>
      <c r="B43" s="6" t="s">
        <v>875</v>
      </c>
      <c r="C43" s="6" t="s">
        <v>354</v>
      </c>
      <c r="D43" s="128">
        <v>5986930</v>
      </c>
    </row>
    <row r="44" spans="1:4" ht="24.95" customHeight="1">
      <c r="A44" s="6" t="s">
        <v>876</v>
      </c>
      <c r="B44" s="6" t="s">
        <v>738</v>
      </c>
      <c r="C44" s="6" t="s">
        <v>877</v>
      </c>
      <c r="D44" s="128">
        <v>5886930</v>
      </c>
    </row>
    <row r="45" spans="1:4" ht="24.95" customHeight="1">
      <c r="A45" s="6" t="s">
        <v>878</v>
      </c>
      <c r="B45" s="6" t="s">
        <v>528</v>
      </c>
      <c r="C45" s="6" t="s">
        <v>879</v>
      </c>
      <c r="D45" s="128">
        <v>100000</v>
      </c>
    </row>
    <row r="46" spans="1:4" ht="24.95" customHeight="1">
      <c r="A46" s="6" t="s">
        <v>880</v>
      </c>
      <c r="B46" s="6" t="s">
        <v>881</v>
      </c>
      <c r="C46" s="6" t="s">
        <v>354</v>
      </c>
      <c r="D46" s="128">
        <v>307500</v>
      </c>
    </row>
    <row r="47" spans="1:4" ht="24.95" customHeight="1">
      <c r="A47" s="6" t="s">
        <v>882</v>
      </c>
      <c r="B47" s="6" t="s">
        <v>756</v>
      </c>
      <c r="C47" s="6" t="s">
        <v>877</v>
      </c>
      <c r="D47" s="128">
        <v>307500</v>
      </c>
    </row>
    <row r="48" spans="1:4" ht="24.95" customHeight="1">
      <c r="A48" s="6" t="s">
        <v>883</v>
      </c>
      <c r="B48" s="6" t="s">
        <v>884</v>
      </c>
      <c r="C48" s="6" t="s">
        <v>354</v>
      </c>
      <c r="D48" s="128">
        <v>11000000</v>
      </c>
    </row>
    <row r="49" spans="1:4" ht="24.95" customHeight="1">
      <c r="A49" s="6" t="s">
        <v>885</v>
      </c>
      <c r="B49" s="6" t="s">
        <v>886</v>
      </c>
      <c r="C49" s="6" t="s">
        <v>354</v>
      </c>
      <c r="D49" s="128">
        <v>6500000</v>
      </c>
    </row>
    <row r="50" spans="1:4" ht="24.95" customHeight="1">
      <c r="A50" s="6" t="s">
        <v>887</v>
      </c>
      <c r="B50" s="6" t="s">
        <v>728</v>
      </c>
      <c r="C50" s="6" t="s">
        <v>888</v>
      </c>
      <c r="D50" s="128">
        <v>50000</v>
      </c>
    </row>
    <row r="51" spans="1:4" ht="24.95" customHeight="1">
      <c r="A51" s="6" t="s">
        <v>889</v>
      </c>
      <c r="B51" s="6" t="s">
        <v>745</v>
      </c>
      <c r="C51" s="6" t="s">
        <v>877</v>
      </c>
      <c r="D51" s="128">
        <v>600000</v>
      </c>
    </row>
    <row r="52" spans="1:4" ht="24.95" customHeight="1">
      <c r="A52" s="6" t="s">
        <v>890</v>
      </c>
      <c r="B52" s="6" t="s">
        <v>749</v>
      </c>
      <c r="C52" s="6" t="s">
        <v>877</v>
      </c>
      <c r="D52" s="128">
        <v>1700000</v>
      </c>
    </row>
    <row r="53" spans="1:4" ht="24.95" customHeight="1">
      <c r="A53" s="6" t="s">
        <v>891</v>
      </c>
      <c r="B53" s="6" t="s">
        <v>750</v>
      </c>
      <c r="C53" s="6" t="s">
        <v>877</v>
      </c>
      <c r="D53" s="128">
        <v>300000</v>
      </c>
    </row>
    <row r="54" spans="1:4" ht="24.95" customHeight="1">
      <c r="A54" s="6" t="s">
        <v>892</v>
      </c>
      <c r="B54" s="6" t="s">
        <v>778</v>
      </c>
      <c r="C54" s="6" t="s">
        <v>893</v>
      </c>
      <c r="D54" s="128">
        <v>250000</v>
      </c>
    </row>
    <row r="55" spans="1:4" ht="24.95" customHeight="1">
      <c r="A55" s="6" t="s">
        <v>894</v>
      </c>
      <c r="B55" s="6" t="s">
        <v>779</v>
      </c>
      <c r="C55" s="6" t="s">
        <v>893</v>
      </c>
      <c r="D55" s="128">
        <v>3600000</v>
      </c>
    </row>
    <row r="56" spans="1:4" ht="24.95" customHeight="1">
      <c r="A56" s="6" t="s">
        <v>895</v>
      </c>
      <c r="B56" s="6" t="s">
        <v>896</v>
      </c>
      <c r="C56" s="6" t="s">
        <v>354</v>
      </c>
      <c r="D56" s="128">
        <v>4500000</v>
      </c>
    </row>
    <row r="57" spans="1:4" ht="24.95" customHeight="1">
      <c r="A57" s="6" t="s">
        <v>897</v>
      </c>
      <c r="B57" s="6" t="s">
        <v>777</v>
      </c>
      <c r="C57" s="6" t="s">
        <v>893</v>
      </c>
      <c r="D57" s="128">
        <v>4500000</v>
      </c>
    </row>
    <row r="58" spans="1:4" ht="24.95" customHeight="1">
      <c r="A58" s="6" t="s">
        <v>898</v>
      </c>
      <c r="B58" s="6" t="s">
        <v>899</v>
      </c>
      <c r="C58" s="6" t="s">
        <v>354</v>
      </c>
      <c r="D58" s="128">
        <v>10200000</v>
      </c>
    </row>
    <row r="59" spans="1:4" ht="24.95" customHeight="1">
      <c r="A59" s="6" t="s">
        <v>900</v>
      </c>
      <c r="B59" s="6" t="s">
        <v>901</v>
      </c>
      <c r="C59" s="6" t="s">
        <v>354</v>
      </c>
      <c r="D59" s="128">
        <v>2200000</v>
      </c>
    </row>
    <row r="60" spans="1:4" ht="24.95" customHeight="1">
      <c r="A60" s="6" t="s">
        <v>902</v>
      </c>
      <c r="B60" s="6" t="s">
        <v>748</v>
      </c>
      <c r="C60" s="6" t="s">
        <v>877</v>
      </c>
      <c r="D60" s="128">
        <v>2200000</v>
      </c>
    </row>
    <row r="61" spans="1:4" ht="24.95" customHeight="1">
      <c r="A61" s="6" t="s">
        <v>903</v>
      </c>
      <c r="B61" s="6" t="s">
        <v>904</v>
      </c>
      <c r="C61" s="6" t="s">
        <v>354</v>
      </c>
      <c r="D61" s="128">
        <v>2250000</v>
      </c>
    </row>
    <row r="62" spans="1:4" ht="24.95" customHeight="1">
      <c r="A62" s="6" t="s">
        <v>905</v>
      </c>
      <c r="B62" s="6" t="s">
        <v>752</v>
      </c>
      <c r="C62" s="6" t="s">
        <v>877</v>
      </c>
      <c r="D62" s="128">
        <v>2250000</v>
      </c>
    </row>
    <row r="63" spans="1:4" ht="24.95" customHeight="1">
      <c r="A63" s="6" t="s">
        <v>906</v>
      </c>
      <c r="B63" s="6" t="s">
        <v>907</v>
      </c>
      <c r="C63" s="6" t="s">
        <v>354</v>
      </c>
      <c r="D63" s="128">
        <v>5750000</v>
      </c>
    </row>
    <row r="64" spans="1:4" ht="24.95" customHeight="1">
      <c r="A64" s="6" t="s">
        <v>908</v>
      </c>
      <c r="B64" s="6" t="s">
        <v>747</v>
      </c>
      <c r="C64" s="6" t="s">
        <v>877</v>
      </c>
      <c r="D64" s="128">
        <v>5750000</v>
      </c>
    </row>
    <row r="65" spans="1:4" ht="24.95" customHeight="1">
      <c r="A65" s="6" t="s">
        <v>909</v>
      </c>
      <c r="B65" s="6" t="s">
        <v>910</v>
      </c>
      <c r="C65" s="6" t="s">
        <v>354</v>
      </c>
      <c r="D65" s="128">
        <v>2027054</v>
      </c>
    </row>
    <row r="66" spans="1:4" ht="24.95" customHeight="1">
      <c r="A66" s="6" t="s">
        <v>911</v>
      </c>
      <c r="B66" s="6" t="s">
        <v>912</v>
      </c>
      <c r="C66" s="6" t="s">
        <v>354</v>
      </c>
      <c r="D66" s="128">
        <v>520491</v>
      </c>
    </row>
    <row r="67" spans="1:4" ht="24.95" customHeight="1">
      <c r="A67" s="6" t="s">
        <v>913</v>
      </c>
      <c r="B67" s="6" t="s">
        <v>914</v>
      </c>
      <c r="C67" s="6" t="s">
        <v>354</v>
      </c>
      <c r="D67" s="128">
        <v>42491</v>
      </c>
    </row>
    <row r="68" spans="1:4" ht="24.95" customHeight="1">
      <c r="A68" s="6" t="s">
        <v>915</v>
      </c>
      <c r="B68" s="6" t="s">
        <v>559</v>
      </c>
      <c r="C68" s="6" t="s">
        <v>916</v>
      </c>
      <c r="D68" s="128">
        <v>42491</v>
      </c>
    </row>
    <row r="69" spans="1:4" ht="24.95" customHeight="1">
      <c r="A69" s="6" t="s">
        <v>917</v>
      </c>
      <c r="B69" s="6" t="s">
        <v>560</v>
      </c>
      <c r="C69" s="6" t="s">
        <v>354</v>
      </c>
      <c r="D69" s="128">
        <v>178000</v>
      </c>
    </row>
    <row r="70" spans="1:4" ht="24.95" customHeight="1">
      <c r="A70" s="6" t="s">
        <v>918</v>
      </c>
      <c r="B70" s="6" t="s">
        <v>560</v>
      </c>
      <c r="C70" s="6" t="s">
        <v>916</v>
      </c>
      <c r="D70" s="128">
        <v>178000</v>
      </c>
    </row>
    <row r="71" spans="1:4" ht="24.95" customHeight="1">
      <c r="A71" s="6" t="s">
        <v>919</v>
      </c>
      <c r="B71" s="6" t="s">
        <v>920</v>
      </c>
      <c r="C71" s="6" t="s">
        <v>354</v>
      </c>
      <c r="D71" s="128">
        <v>300000</v>
      </c>
    </row>
    <row r="72" spans="1:4" ht="24.95" customHeight="1">
      <c r="A72" s="6" t="s">
        <v>921</v>
      </c>
      <c r="B72" s="6" t="s">
        <v>558</v>
      </c>
      <c r="C72" s="6" t="s">
        <v>916</v>
      </c>
      <c r="D72" s="128">
        <v>300000</v>
      </c>
    </row>
    <row r="73" spans="1:4" ht="24.95" customHeight="1">
      <c r="A73" s="6" t="s">
        <v>922</v>
      </c>
      <c r="B73" s="6" t="s">
        <v>923</v>
      </c>
      <c r="C73" s="6" t="s">
        <v>354</v>
      </c>
      <c r="D73" s="128">
        <v>71823</v>
      </c>
    </row>
    <row r="74" spans="1:4" ht="24.95" customHeight="1">
      <c r="A74" s="6" t="s">
        <v>924</v>
      </c>
      <c r="B74" s="6" t="s">
        <v>925</v>
      </c>
      <c r="C74" s="6" t="s">
        <v>354</v>
      </c>
      <c r="D74" s="128">
        <v>71823</v>
      </c>
    </row>
    <row r="75" spans="1:4" ht="24.95" customHeight="1">
      <c r="A75" s="6" t="s">
        <v>926</v>
      </c>
      <c r="B75" s="6" t="s">
        <v>562</v>
      </c>
      <c r="C75" s="6" t="s">
        <v>916</v>
      </c>
      <c r="D75" s="128">
        <v>71823</v>
      </c>
    </row>
    <row r="76" spans="1:4" ht="24.95" customHeight="1">
      <c r="A76" s="6" t="s">
        <v>927</v>
      </c>
      <c r="B76" s="6" t="s">
        <v>928</v>
      </c>
      <c r="C76" s="6" t="s">
        <v>354</v>
      </c>
      <c r="D76" s="128">
        <v>185400</v>
      </c>
    </row>
    <row r="77" spans="1:4" ht="24.95" customHeight="1">
      <c r="A77" s="6" t="s">
        <v>929</v>
      </c>
      <c r="B77" s="6" t="s">
        <v>930</v>
      </c>
      <c r="C77" s="6" t="s">
        <v>354</v>
      </c>
      <c r="D77" s="128">
        <v>185400</v>
      </c>
    </row>
    <row r="78" spans="1:4" ht="24.95" customHeight="1">
      <c r="A78" s="6" t="s">
        <v>931</v>
      </c>
      <c r="B78" s="6" t="s">
        <v>508</v>
      </c>
      <c r="C78" s="6" t="s">
        <v>932</v>
      </c>
      <c r="D78" s="128">
        <v>62400</v>
      </c>
    </row>
    <row r="79" spans="1:4" ht="24.95" customHeight="1">
      <c r="A79" s="6" t="s">
        <v>933</v>
      </c>
      <c r="B79" s="6" t="s">
        <v>515</v>
      </c>
      <c r="C79" s="6" t="s">
        <v>934</v>
      </c>
      <c r="D79" s="128">
        <v>123000</v>
      </c>
    </row>
    <row r="80" spans="1:4" ht="24.95" customHeight="1">
      <c r="A80" s="6" t="s">
        <v>935</v>
      </c>
      <c r="B80" s="6" t="s">
        <v>936</v>
      </c>
      <c r="C80" s="6" t="s">
        <v>354</v>
      </c>
      <c r="D80" s="128">
        <v>100000</v>
      </c>
    </row>
    <row r="81" spans="1:4" ht="24.95" customHeight="1">
      <c r="A81" s="6" t="s">
        <v>937</v>
      </c>
      <c r="B81" s="6" t="s">
        <v>938</v>
      </c>
      <c r="C81" s="6" t="s">
        <v>354</v>
      </c>
      <c r="D81" s="128">
        <v>100000</v>
      </c>
    </row>
    <row r="82" spans="1:4" ht="24.95" customHeight="1">
      <c r="A82" s="6" t="s">
        <v>939</v>
      </c>
      <c r="B82" s="6" t="s">
        <v>450</v>
      </c>
      <c r="C82" s="6" t="s">
        <v>862</v>
      </c>
      <c r="D82" s="128">
        <v>100000</v>
      </c>
    </row>
    <row r="83" spans="1:4" ht="24.95" customHeight="1">
      <c r="A83" s="6" t="s">
        <v>940</v>
      </c>
      <c r="B83" s="6" t="s">
        <v>941</v>
      </c>
      <c r="C83" s="6" t="s">
        <v>354</v>
      </c>
      <c r="D83" s="128">
        <v>1149340</v>
      </c>
    </row>
    <row r="84" spans="1:4" ht="24.95" customHeight="1">
      <c r="A84" s="6" t="s">
        <v>942</v>
      </c>
      <c r="B84" s="6" t="s">
        <v>943</v>
      </c>
      <c r="C84" s="6" t="s">
        <v>354</v>
      </c>
      <c r="D84" s="128">
        <v>1100000</v>
      </c>
    </row>
    <row r="85" spans="1:4" ht="24.95" customHeight="1">
      <c r="A85" s="6" t="s">
        <v>944</v>
      </c>
      <c r="B85" s="6" t="s">
        <v>479</v>
      </c>
      <c r="C85" s="6" t="s">
        <v>857</v>
      </c>
      <c r="D85" s="128">
        <v>400000</v>
      </c>
    </row>
    <row r="86" spans="1:4" ht="24.95" customHeight="1">
      <c r="A86" s="6" t="s">
        <v>945</v>
      </c>
      <c r="B86" s="6" t="s">
        <v>468</v>
      </c>
      <c r="C86" s="6" t="s">
        <v>946</v>
      </c>
      <c r="D86" s="128">
        <v>200000</v>
      </c>
    </row>
    <row r="87" spans="1:4" ht="24.95" customHeight="1">
      <c r="A87" s="6" t="s">
        <v>947</v>
      </c>
      <c r="B87" s="6" t="s">
        <v>473</v>
      </c>
      <c r="C87" s="6" t="s">
        <v>866</v>
      </c>
      <c r="D87" s="128">
        <v>50000</v>
      </c>
    </row>
    <row r="88" spans="1:4" ht="24.95" customHeight="1">
      <c r="A88" s="6" t="s">
        <v>948</v>
      </c>
      <c r="B88" s="6" t="s">
        <v>454</v>
      </c>
      <c r="C88" s="6" t="s">
        <v>868</v>
      </c>
      <c r="D88" s="128">
        <v>30000</v>
      </c>
    </row>
    <row r="89" spans="1:4" ht="24.95" customHeight="1">
      <c r="A89" s="6" t="s">
        <v>949</v>
      </c>
      <c r="B89" s="6" t="s">
        <v>516</v>
      </c>
      <c r="C89" s="6" t="s">
        <v>950</v>
      </c>
      <c r="D89" s="128">
        <v>80000</v>
      </c>
    </row>
    <row r="90" spans="1:4" ht="24.95" customHeight="1">
      <c r="A90" s="6" t="s">
        <v>951</v>
      </c>
      <c r="B90" s="6" t="s">
        <v>470</v>
      </c>
      <c r="C90" s="6" t="s">
        <v>946</v>
      </c>
      <c r="D90" s="128">
        <v>340000</v>
      </c>
    </row>
    <row r="91" spans="1:4" ht="24.95" customHeight="1">
      <c r="A91" s="6" t="s">
        <v>952</v>
      </c>
      <c r="B91" s="6" t="s">
        <v>953</v>
      </c>
      <c r="C91" s="6" t="s">
        <v>354</v>
      </c>
      <c r="D91" s="128">
        <v>49340</v>
      </c>
    </row>
    <row r="92" spans="1:4" ht="24.95" customHeight="1">
      <c r="A92" s="6" t="s">
        <v>954</v>
      </c>
      <c r="B92" s="6" t="s">
        <v>512</v>
      </c>
      <c r="C92" s="6" t="s">
        <v>950</v>
      </c>
      <c r="D92" s="128">
        <v>49340</v>
      </c>
    </row>
    <row r="93" spans="1:4" ht="24.95" customHeight="1">
      <c r="A93" s="6" t="s">
        <v>955</v>
      </c>
      <c r="B93" s="6" t="s">
        <v>956</v>
      </c>
      <c r="C93" s="6" t="s">
        <v>354</v>
      </c>
      <c r="D93" s="128">
        <v>1156500</v>
      </c>
    </row>
    <row r="94" spans="1:4" ht="24.95" customHeight="1">
      <c r="A94" s="6" t="s">
        <v>957</v>
      </c>
      <c r="B94" s="6" t="s">
        <v>958</v>
      </c>
      <c r="C94" s="6" t="s">
        <v>354</v>
      </c>
      <c r="D94" s="128">
        <v>1156500</v>
      </c>
    </row>
    <row r="95" spans="1:4" ht="24.95" customHeight="1">
      <c r="A95" s="6" t="s">
        <v>959</v>
      </c>
      <c r="B95" s="6" t="s">
        <v>960</v>
      </c>
      <c r="C95" s="6" t="s">
        <v>354</v>
      </c>
      <c r="D95" s="128">
        <v>1156500</v>
      </c>
    </row>
    <row r="96" spans="1:4" ht="24.95" customHeight="1">
      <c r="A96" s="6" t="s">
        <v>961</v>
      </c>
      <c r="B96" s="6" t="s">
        <v>431</v>
      </c>
      <c r="C96" s="6" t="s">
        <v>962</v>
      </c>
      <c r="D96" s="128">
        <v>100000</v>
      </c>
    </row>
    <row r="97" spans="1:4" ht="24.95" customHeight="1">
      <c r="A97" s="6" t="s">
        <v>963</v>
      </c>
      <c r="B97" s="6" t="s">
        <v>432</v>
      </c>
      <c r="C97" s="6" t="s">
        <v>962</v>
      </c>
      <c r="D97" s="128">
        <v>1056500</v>
      </c>
    </row>
    <row r="98" spans="1:4" ht="24.95" customHeight="1">
      <c r="A98" s="6" t="s">
        <v>964</v>
      </c>
      <c r="B98" s="6" t="s">
        <v>965</v>
      </c>
      <c r="C98" s="6" t="s">
        <v>354</v>
      </c>
      <c r="D98" s="128">
        <v>4641875.8</v>
      </c>
    </row>
    <row r="99" spans="1:4" ht="24.95" customHeight="1">
      <c r="A99" s="6" t="s">
        <v>966</v>
      </c>
      <c r="B99" s="6" t="s">
        <v>967</v>
      </c>
      <c r="C99" s="6" t="s">
        <v>354</v>
      </c>
      <c r="D99" s="128">
        <v>284100</v>
      </c>
    </row>
    <row r="100" spans="1:4" ht="24.95" customHeight="1">
      <c r="A100" s="6" t="s">
        <v>968</v>
      </c>
      <c r="B100" s="6" t="s">
        <v>354</v>
      </c>
      <c r="C100" s="6" t="s">
        <v>354</v>
      </c>
      <c r="D100" s="128">
        <v>220100</v>
      </c>
    </row>
    <row r="101" spans="1:4" ht="24.95" customHeight="1">
      <c r="A101" s="6" t="s">
        <v>969</v>
      </c>
      <c r="B101" s="6" t="s">
        <v>517</v>
      </c>
      <c r="C101" s="6" t="s">
        <v>934</v>
      </c>
      <c r="D101" s="128">
        <v>140100</v>
      </c>
    </row>
    <row r="102" spans="1:4" ht="24.95" customHeight="1">
      <c r="A102" s="6" t="s">
        <v>970</v>
      </c>
      <c r="B102" s="6" t="s">
        <v>518</v>
      </c>
      <c r="C102" s="6" t="s">
        <v>934</v>
      </c>
      <c r="D102" s="128">
        <v>80000</v>
      </c>
    </row>
    <row r="103" spans="1:4" ht="24.95" customHeight="1">
      <c r="A103" s="6" t="s">
        <v>971</v>
      </c>
      <c r="B103" s="6" t="s">
        <v>354</v>
      </c>
      <c r="C103" s="6" t="s">
        <v>354</v>
      </c>
      <c r="D103" s="128">
        <v>64000</v>
      </c>
    </row>
    <row r="104" spans="1:4" ht="24.95" customHeight="1">
      <c r="A104" s="6" t="s">
        <v>972</v>
      </c>
      <c r="B104" s="6" t="s">
        <v>504</v>
      </c>
      <c r="C104" s="6" t="s">
        <v>934</v>
      </c>
      <c r="D104" s="128">
        <v>64000</v>
      </c>
    </row>
    <row r="105" spans="1:4" ht="24.95" customHeight="1">
      <c r="A105" s="6" t="s">
        <v>973</v>
      </c>
      <c r="B105" s="6" t="s">
        <v>974</v>
      </c>
      <c r="C105" s="6" t="s">
        <v>354</v>
      </c>
      <c r="D105" s="128">
        <v>420000</v>
      </c>
    </row>
    <row r="106" spans="1:4" ht="24.95" customHeight="1">
      <c r="A106" s="6" t="s">
        <v>975</v>
      </c>
      <c r="B106" s="6" t="s">
        <v>976</v>
      </c>
      <c r="C106" s="6" t="s">
        <v>354</v>
      </c>
      <c r="D106" s="128">
        <v>420000</v>
      </c>
    </row>
    <row r="107" spans="1:4" ht="24.95" customHeight="1">
      <c r="A107" s="6" t="s">
        <v>977</v>
      </c>
      <c r="B107" s="6" t="s">
        <v>436</v>
      </c>
      <c r="C107" s="6" t="s">
        <v>978</v>
      </c>
      <c r="D107" s="128">
        <v>420000</v>
      </c>
    </row>
    <row r="108" spans="1:4" ht="24.95" customHeight="1">
      <c r="A108" s="6" t="s">
        <v>979</v>
      </c>
      <c r="B108" s="6" t="s">
        <v>980</v>
      </c>
      <c r="C108" s="6" t="s">
        <v>354</v>
      </c>
      <c r="D108" s="128">
        <v>1104400</v>
      </c>
    </row>
    <row r="109" spans="1:4" ht="24.95" customHeight="1">
      <c r="A109" s="6" t="s">
        <v>981</v>
      </c>
      <c r="B109" s="6" t="s">
        <v>982</v>
      </c>
      <c r="C109" s="6" t="s">
        <v>354</v>
      </c>
      <c r="D109" s="128">
        <v>1104400</v>
      </c>
    </row>
    <row r="110" spans="1:4" ht="24.95" customHeight="1">
      <c r="A110" s="6" t="s">
        <v>983</v>
      </c>
      <c r="B110" s="6" t="s">
        <v>414</v>
      </c>
      <c r="C110" s="6" t="s">
        <v>984</v>
      </c>
      <c r="D110" s="128">
        <v>117000</v>
      </c>
    </row>
    <row r="111" spans="1:4" ht="24.95" customHeight="1">
      <c r="A111" s="6" t="s">
        <v>985</v>
      </c>
      <c r="B111" s="6" t="s">
        <v>755</v>
      </c>
      <c r="C111" s="6" t="s">
        <v>877</v>
      </c>
      <c r="D111" s="128">
        <v>173400</v>
      </c>
    </row>
    <row r="112" spans="1:4" ht="24.95" customHeight="1">
      <c r="A112" s="6" t="s">
        <v>986</v>
      </c>
      <c r="B112" s="6" t="s">
        <v>421</v>
      </c>
      <c r="C112" s="6" t="s">
        <v>984</v>
      </c>
      <c r="D112" s="128">
        <v>34000</v>
      </c>
    </row>
    <row r="113" spans="1:4" ht="24.95" customHeight="1">
      <c r="A113" s="6" t="s">
        <v>987</v>
      </c>
      <c r="B113" s="6" t="s">
        <v>439</v>
      </c>
      <c r="C113" s="6" t="s">
        <v>978</v>
      </c>
      <c r="D113" s="128">
        <v>780000</v>
      </c>
    </row>
    <row r="114" spans="1:4" ht="24.95" customHeight="1">
      <c r="A114" s="6" t="s">
        <v>988</v>
      </c>
      <c r="B114" s="6" t="s">
        <v>989</v>
      </c>
      <c r="C114" s="6" t="s">
        <v>354</v>
      </c>
      <c r="D114" s="128">
        <v>2833375.8</v>
      </c>
    </row>
    <row r="115" spans="1:4" ht="24.95" customHeight="1">
      <c r="A115" s="6" t="s">
        <v>990</v>
      </c>
      <c r="B115" s="6" t="s">
        <v>991</v>
      </c>
      <c r="C115" s="6" t="s">
        <v>354</v>
      </c>
      <c r="D115" s="128">
        <v>1797775.7999999998</v>
      </c>
    </row>
    <row r="116" spans="1:4" ht="24.95" customHeight="1">
      <c r="A116" s="6" t="s">
        <v>992</v>
      </c>
      <c r="B116" s="6" t="s">
        <v>456</v>
      </c>
      <c r="C116" s="6" t="s">
        <v>868</v>
      </c>
      <c r="D116" s="128">
        <v>190000</v>
      </c>
    </row>
    <row r="117" spans="1:4" ht="24.95" customHeight="1">
      <c r="A117" s="6" t="s">
        <v>993</v>
      </c>
      <c r="B117" s="6" t="s">
        <v>729</v>
      </c>
      <c r="C117" s="6" t="s">
        <v>888</v>
      </c>
      <c r="D117" s="128">
        <v>301047.59999999998</v>
      </c>
    </row>
    <row r="118" spans="1:4" ht="24.95" customHeight="1">
      <c r="A118" s="6" t="s">
        <v>994</v>
      </c>
      <c r="B118" s="6" t="s">
        <v>407</v>
      </c>
      <c r="C118" s="6" t="s">
        <v>984</v>
      </c>
      <c r="D118" s="128">
        <v>340800</v>
      </c>
    </row>
    <row r="119" spans="1:4" ht="24.95" customHeight="1">
      <c r="A119" s="6" t="s">
        <v>995</v>
      </c>
      <c r="B119" s="6" t="s">
        <v>425</v>
      </c>
      <c r="C119" s="6" t="s">
        <v>984</v>
      </c>
      <c r="D119" s="128">
        <v>40000</v>
      </c>
    </row>
    <row r="120" spans="1:4" ht="24.95" customHeight="1">
      <c r="A120" s="6" t="s">
        <v>996</v>
      </c>
      <c r="B120" s="6" t="s">
        <v>426</v>
      </c>
      <c r="C120" s="6" t="s">
        <v>984</v>
      </c>
      <c r="D120" s="128">
        <v>781105.2</v>
      </c>
    </row>
    <row r="121" spans="1:4" ht="24.95" customHeight="1">
      <c r="A121" s="6" t="s">
        <v>997</v>
      </c>
      <c r="B121" s="6" t="s">
        <v>427</v>
      </c>
      <c r="C121" s="6" t="s">
        <v>984</v>
      </c>
      <c r="D121" s="128">
        <v>144823</v>
      </c>
    </row>
    <row r="122" spans="1:4" ht="24.95" customHeight="1">
      <c r="A122" s="6" t="s">
        <v>998</v>
      </c>
      <c r="B122" s="6" t="s">
        <v>999</v>
      </c>
      <c r="C122" s="6" t="s">
        <v>354</v>
      </c>
      <c r="D122" s="128">
        <v>21600</v>
      </c>
    </row>
    <row r="123" spans="1:4" ht="24.95" customHeight="1">
      <c r="A123" s="6" t="s">
        <v>1000</v>
      </c>
      <c r="B123" s="6" t="s">
        <v>507</v>
      </c>
      <c r="C123" s="6" t="s">
        <v>934</v>
      </c>
      <c r="D123" s="128">
        <v>21600</v>
      </c>
    </row>
    <row r="124" spans="1:4" ht="24.95" customHeight="1">
      <c r="A124" s="6" t="s">
        <v>1001</v>
      </c>
      <c r="B124" s="6" t="s">
        <v>1002</v>
      </c>
      <c r="C124" s="6" t="s">
        <v>354</v>
      </c>
      <c r="D124" s="128">
        <v>1014000</v>
      </c>
    </row>
    <row r="125" spans="1:4" ht="24.95" customHeight="1">
      <c r="A125" s="6" t="s">
        <v>1003</v>
      </c>
      <c r="B125" s="6" t="s">
        <v>730</v>
      </c>
      <c r="C125" s="6" t="s">
        <v>888</v>
      </c>
      <c r="D125" s="128">
        <v>390000</v>
      </c>
    </row>
    <row r="126" spans="1:4" ht="24.95" customHeight="1">
      <c r="A126" s="6" t="s">
        <v>1004</v>
      </c>
      <c r="B126" s="6" t="s">
        <v>419</v>
      </c>
      <c r="C126" s="6" t="s">
        <v>984</v>
      </c>
      <c r="D126" s="128">
        <v>624000</v>
      </c>
    </row>
  </sheetData>
  <mergeCells count="2">
    <mergeCell ref="A2:D2"/>
    <mergeCell ref="A3:D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F20" sqref="F20"/>
    </sheetView>
  </sheetViews>
  <sheetFormatPr defaultRowHeight="13.5"/>
  <cols>
    <col min="1" max="1" width="9.75" bestFit="1" customWidth="1"/>
    <col min="2" max="2" width="31.25" bestFit="1" customWidth="1"/>
    <col min="3" max="5" width="8.5" bestFit="1" customWidth="1"/>
    <col min="6" max="6" width="64.5" bestFit="1" customWidth="1"/>
    <col min="7" max="7" width="14.125" bestFit="1" customWidth="1"/>
    <col min="8" max="8" width="24.5" bestFit="1" customWidth="1"/>
  </cols>
  <sheetData>
    <row r="1" spans="1:8" ht="19.5" customHeight="1">
      <c r="A1" s="52" t="s">
        <v>121</v>
      </c>
    </row>
    <row r="2" spans="1:8" ht="20.25">
      <c r="A2" s="116" t="s">
        <v>108</v>
      </c>
      <c r="B2" s="116"/>
      <c r="C2" s="116"/>
      <c r="D2" s="116"/>
      <c r="E2" s="116"/>
      <c r="F2" s="116"/>
      <c r="G2" s="116"/>
      <c r="H2" s="116"/>
    </row>
    <row r="3" spans="1:8">
      <c r="A3" s="55"/>
      <c r="B3" s="55"/>
      <c r="D3" s="56"/>
      <c r="E3" s="56"/>
      <c r="F3" s="56"/>
      <c r="G3" s="56" t="s">
        <v>0</v>
      </c>
      <c r="H3" s="56"/>
    </row>
    <row r="4" spans="1:8" ht="24">
      <c r="A4" s="11" t="s">
        <v>1014</v>
      </c>
      <c r="B4" s="11" t="s">
        <v>104</v>
      </c>
      <c r="C4" s="11" t="s">
        <v>105</v>
      </c>
      <c r="D4" s="11" t="s">
        <v>72</v>
      </c>
      <c r="E4" s="11" t="s">
        <v>110</v>
      </c>
      <c r="F4" s="11" t="s">
        <v>74</v>
      </c>
      <c r="G4" s="11" t="s">
        <v>106</v>
      </c>
      <c r="H4" s="11" t="s">
        <v>107</v>
      </c>
    </row>
    <row r="5" spans="1:8" ht="24.95" customHeight="1">
      <c r="A5" s="129" t="s">
        <v>1005</v>
      </c>
      <c r="B5" s="129" t="s">
        <v>1006</v>
      </c>
      <c r="C5" s="129" t="s">
        <v>135</v>
      </c>
      <c r="D5" s="129" t="s">
        <v>790</v>
      </c>
      <c r="E5" s="4">
        <v>30299</v>
      </c>
      <c r="F5" s="129" t="s">
        <v>791</v>
      </c>
      <c r="G5" s="130">
        <v>2000000</v>
      </c>
      <c r="H5" s="129" t="s">
        <v>1007</v>
      </c>
    </row>
    <row r="6" spans="1:8" ht="24.95" customHeight="1">
      <c r="A6" s="129" t="s">
        <v>1005</v>
      </c>
      <c r="B6" s="129" t="s">
        <v>1006</v>
      </c>
      <c r="C6" s="129" t="s">
        <v>269</v>
      </c>
      <c r="D6" s="129" t="s">
        <v>790</v>
      </c>
      <c r="E6" s="4">
        <v>30299</v>
      </c>
      <c r="F6" s="129" t="s">
        <v>1008</v>
      </c>
      <c r="G6" s="130">
        <v>120000</v>
      </c>
      <c r="H6" s="129" t="s">
        <v>1009</v>
      </c>
    </row>
    <row r="7" spans="1:8" ht="24.95" customHeight="1">
      <c r="A7" s="129" t="s">
        <v>1005</v>
      </c>
      <c r="B7" s="129" t="s">
        <v>1006</v>
      </c>
      <c r="C7" s="129" t="s">
        <v>163</v>
      </c>
      <c r="D7" s="129" t="s">
        <v>794</v>
      </c>
      <c r="E7" s="4">
        <v>30399</v>
      </c>
      <c r="F7" s="129" t="s">
        <v>795</v>
      </c>
      <c r="G7" s="130">
        <v>808792.1</v>
      </c>
      <c r="H7" s="129" t="s">
        <v>1010</v>
      </c>
    </row>
    <row r="8" spans="1:8" ht="24.95" customHeight="1">
      <c r="A8" s="129" t="s">
        <v>1005</v>
      </c>
      <c r="B8" s="129" t="s">
        <v>1006</v>
      </c>
      <c r="C8" s="129" t="s">
        <v>165</v>
      </c>
      <c r="D8" s="129" t="s">
        <v>797</v>
      </c>
      <c r="E8" s="4">
        <v>30302</v>
      </c>
      <c r="F8" s="129" t="s">
        <v>798</v>
      </c>
      <c r="G8" s="130">
        <v>3645625.4</v>
      </c>
      <c r="H8" s="129" t="s">
        <v>1011</v>
      </c>
    </row>
    <row r="9" spans="1:8" ht="24.95" customHeight="1">
      <c r="A9" s="129" t="s">
        <v>1005</v>
      </c>
      <c r="B9" s="129" t="s">
        <v>1006</v>
      </c>
      <c r="C9" s="129" t="s">
        <v>166</v>
      </c>
      <c r="D9" s="129" t="s">
        <v>790</v>
      </c>
      <c r="E9" s="4">
        <v>30299</v>
      </c>
      <c r="F9" s="129" t="s">
        <v>800</v>
      </c>
      <c r="G9" s="130">
        <v>7600</v>
      </c>
      <c r="H9" s="129" t="s">
        <v>1012</v>
      </c>
    </row>
    <row r="10" spans="1:8" ht="24.95" customHeight="1">
      <c r="A10" s="129" t="s">
        <v>1005</v>
      </c>
      <c r="B10" s="129" t="s">
        <v>1006</v>
      </c>
      <c r="C10" s="129" t="s">
        <v>181</v>
      </c>
      <c r="D10" s="129" t="s">
        <v>790</v>
      </c>
      <c r="E10" s="4">
        <v>30299</v>
      </c>
      <c r="F10" s="129" t="s">
        <v>802</v>
      </c>
      <c r="G10" s="130">
        <v>29600</v>
      </c>
      <c r="H10" s="129" t="s">
        <v>1013</v>
      </c>
    </row>
    <row r="11" spans="1:8" ht="24.95" customHeight="1">
      <c r="A11" s="129" t="s">
        <v>1005</v>
      </c>
      <c r="B11" s="129" t="s">
        <v>1006</v>
      </c>
      <c r="C11" s="129" t="s">
        <v>181</v>
      </c>
      <c r="D11" s="129" t="s">
        <v>790</v>
      </c>
      <c r="E11" s="4">
        <v>30299</v>
      </c>
      <c r="F11" s="129" t="s">
        <v>804</v>
      </c>
      <c r="G11" s="130">
        <v>129330.72</v>
      </c>
      <c r="H11" s="129" t="s">
        <v>1012</v>
      </c>
    </row>
    <row r="12" spans="1:8" ht="24.95" customHeight="1">
      <c r="A12" s="129" t="s">
        <v>1005</v>
      </c>
      <c r="B12" s="129" t="s">
        <v>1006</v>
      </c>
      <c r="C12" s="129" t="s">
        <v>181</v>
      </c>
      <c r="D12" s="129" t="s">
        <v>790</v>
      </c>
      <c r="E12" s="4">
        <v>30299</v>
      </c>
      <c r="F12" s="129" t="s">
        <v>805</v>
      </c>
      <c r="G12" s="130">
        <v>904960</v>
      </c>
      <c r="H12" s="129" t="s">
        <v>1012</v>
      </c>
    </row>
    <row r="13" spans="1:8" ht="24.95" customHeight="1">
      <c r="A13" s="53"/>
      <c r="B13" s="53"/>
      <c r="C13" s="24" t="s">
        <v>109</v>
      </c>
      <c r="D13" s="53"/>
      <c r="E13" s="54"/>
      <c r="F13" s="53"/>
      <c r="G13" s="130">
        <f>SUM(G5:G12)</f>
        <v>7645908.2199999997</v>
      </c>
      <c r="H13" s="53"/>
    </row>
    <row r="14" spans="1:8" ht="24.95" customHeight="1"/>
  </sheetData>
  <mergeCells count="1"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workbookViewId="0">
      <selection activeCell="A4" sqref="A4:XFD133"/>
    </sheetView>
  </sheetViews>
  <sheetFormatPr defaultRowHeight="13.5"/>
  <cols>
    <col min="1" max="1" width="13.875" customWidth="1"/>
    <col min="2" max="2" width="18" customWidth="1"/>
    <col min="3" max="3" width="16.125" style="71" bestFit="1" customWidth="1"/>
    <col min="5" max="5" width="13.125" style="71" bestFit="1" customWidth="1"/>
  </cols>
  <sheetData>
    <row r="1" spans="1:12" ht="18" customHeight="1">
      <c r="A1" s="52" t="s">
        <v>93</v>
      </c>
    </row>
    <row r="2" spans="1:12" ht="20.25">
      <c r="A2" s="108" t="s">
        <v>58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>
      <c r="A3" s="5"/>
      <c r="B3" s="22"/>
      <c r="C3" s="72"/>
      <c r="D3" s="5"/>
      <c r="E3" s="72"/>
      <c r="F3" s="5"/>
      <c r="G3" s="5"/>
      <c r="H3" s="5"/>
      <c r="I3" s="5"/>
      <c r="J3" s="5"/>
      <c r="K3" s="110" t="s">
        <v>0</v>
      </c>
      <c r="L3" s="110"/>
    </row>
    <row r="4" spans="1:12" ht="24.95" customHeight="1">
      <c r="A4" s="111" t="s">
        <v>30</v>
      </c>
      <c r="B4" s="111"/>
      <c r="C4" s="112" t="s">
        <v>31</v>
      </c>
      <c r="D4" s="109" t="s">
        <v>32</v>
      </c>
      <c r="E4" s="113" t="s">
        <v>33</v>
      </c>
      <c r="F4" s="109" t="s">
        <v>34</v>
      </c>
      <c r="G4" s="109" t="s">
        <v>16</v>
      </c>
      <c r="H4" s="109" t="s">
        <v>35</v>
      </c>
      <c r="I4" s="109" t="s">
        <v>19</v>
      </c>
      <c r="J4" s="109" t="s">
        <v>20</v>
      </c>
      <c r="K4" s="109" t="s">
        <v>21</v>
      </c>
      <c r="L4" s="109" t="s">
        <v>24</v>
      </c>
    </row>
    <row r="5" spans="1:12" ht="24.95" customHeight="1">
      <c r="A5" s="23" t="s">
        <v>101</v>
      </c>
      <c r="B5" s="7" t="s">
        <v>36</v>
      </c>
      <c r="C5" s="112"/>
      <c r="D5" s="109"/>
      <c r="E5" s="113"/>
      <c r="F5" s="109"/>
      <c r="G5" s="109"/>
      <c r="H5" s="109"/>
      <c r="I5" s="109"/>
      <c r="J5" s="109"/>
      <c r="K5" s="109"/>
      <c r="L5" s="109"/>
    </row>
    <row r="6" spans="1:12" ht="24.95" customHeight="1">
      <c r="A6" s="63">
        <v>201</v>
      </c>
      <c r="B6" s="6" t="s">
        <v>270</v>
      </c>
      <c r="C6" s="73">
        <f>C7+C9+C11+C14+C16+C18+C20+C22+C24+C26+C28+C30</f>
        <v>57155941.840000011</v>
      </c>
      <c r="D6" s="73"/>
      <c r="E6" s="73">
        <f>E7+E9+E11+E14+E16+E18+E20+E22+E24+E26+E28+E30</f>
        <v>57155941.840000011</v>
      </c>
      <c r="F6" s="64"/>
      <c r="G6" s="64"/>
      <c r="H6" s="64"/>
      <c r="I6" s="64"/>
      <c r="J6" s="64"/>
      <c r="K6" s="64"/>
      <c r="L6" s="64"/>
    </row>
    <row r="7" spans="1:12" ht="24.95" customHeight="1">
      <c r="A7" s="63">
        <v>20101</v>
      </c>
      <c r="B7" s="6" t="s">
        <v>271</v>
      </c>
      <c r="C7" s="73">
        <f>SUM(C8)</f>
        <v>200000</v>
      </c>
      <c r="D7" s="73"/>
      <c r="E7" s="73">
        <f>SUM(E8)</f>
        <v>200000</v>
      </c>
      <c r="F7" s="64"/>
      <c r="G7" s="64"/>
      <c r="H7" s="64"/>
      <c r="I7" s="64"/>
      <c r="J7" s="64"/>
      <c r="K7" s="64"/>
      <c r="L7" s="64"/>
    </row>
    <row r="8" spans="1:12" ht="24.95" customHeight="1">
      <c r="A8" s="63" t="s">
        <v>126</v>
      </c>
      <c r="B8" s="6" t="s">
        <v>198</v>
      </c>
      <c r="C8" s="73">
        <v>200000</v>
      </c>
      <c r="D8" s="73"/>
      <c r="E8" s="73">
        <v>200000</v>
      </c>
      <c r="F8" s="63"/>
      <c r="G8" s="63"/>
      <c r="H8" s="63"/>
      <c r="I8" s="63"/>
      <c r="J8" s="63"/>
      <c r="K8" s="63"/>
      <c r="L8" s="65"/>
    </row>
    <row r="9" spans="1:12" ht="24.95" customHeight="1">
      <c r="A9" s="63">
        <v>20102</v>
      </c>
      <c r="B9" s="6" t="s">
        <v>272</v>
      </c>
      <c r="C9" s="73">
        <f>SUM(C10)</f>
        <v>30000</v>
      </c>
      <c r="D9" s="73"/>
      <c r="E9" s="73">
        <f>SUM(E10)</f>
        <v>30000</v>
      </c>
      <c r="F9" s="63"/>
      <c r="G9" s="63"/>
      <c r="H9" s="63"/>
      <c r="I9" s="63"/>
      <c r="J9" s="63"/>
      <c r="K9" s="63"/>
      <c r="L9" s="63"/>
    </row>
    <row r="10" spans="1:12" ht="24.95" customHeight="1">
      <c r="A10" s="63" t="s">
        <v>127</v>
      </c>
      <c r="B10" s="6" t="s">
        <v>199</v>
      </c>
      <c r="C10" s="73">
        <v>30000</v>
      </c>
      <c r="D10" s="73"/>
      <c r="E10" s="73">
        <v>30000</v>
      </c>
      <c r="F10" s="63"/>
      <c r="G10" s="63"/>
      <c r="H10" s="63"/>
      <c r="I10" s="63"/>
      <c r="J10" s="63"/>
      <c r="K10" s="63"/>
      <c r="L10" s="65"/>
    </row>
    <row r="11" spans="1:12" ht="24.95" customHeight="1">
      <c r="A11" s="63">
        <v>20103</v>
      </c>
      <c r="B11" s="6" t="s">
        <v>273</v>
      </c>
      <c r="C11" s="73">
        <f>SUM(C12:C13)</f>
        <v>39382766.390000008</v>
      </c>
      <c r="D11" s="73"/>
      <c r="E11" s="73">
        <f>SUM(E12:E13)</f>
        <v>39382766.390000008</v>
      </c>
      <c r="F11" s="63"/>
      <c r="G11" s="63"/>
      <c r="H11" s="63"/>
      <c r="I11" s="63"/>
      <c r="J11" s="63"/>
      <c r="K11" s="63"/>
      <c r="L11" s="63"/>
    </row>
    <row r="12" spans="1:12" ht="24.95" customHeight="1">
      <c r="A12" s="63" t="s">
        <v>128</v>
      </c>
      <c r="B12" s="6" t="s">
        <v>37</v>
      </c>
      <c r="C12" s="74">
        <v>34363568.940000005</v>
      </c>
      <c r="D12" s="63"/>
      <c r="E12" s="74">
        <v>34363568.940000005</v>
      </c>
      <c r="F12" s="63"/>
      <c r="G12" s="63"/>
      <c r="H12" s="63"/>
      <c r="I12" s="63"/>
      <c r="J12" s="63"/>
      <c r="K12" s="63"/>
      <c r="L12" s="65"/>
    </row>
    <row r="13" spans="1:12" ht="24.95" customHeight="1">
      <c r="A13" s="63" t="s">
        <v>129</v>
      </c>
      <c r="B13" s="6" t="s">
        <v>200</v>
      </c>
      <c r="C13" s="74">
        <v>5019197.45</v>
      </c>
      <c r="D13" s="63"/>
      <c r="E13" s="74">
        <v>5019197.45</v>
      </c>
      <c r="F13" s="63"/>
      <c r="G13" s="63"/>
      <c r="H13" s="63"/>
      <c r="I13" s="63"/>
      <c r="J13" s="63"/>
      <c r="K13" s="63"/>
      <c r="L13" s="65"/>
    </row>
    <row r="14" spans="1:12" ht="24.95" customHeight="1">
      <c r="A14" s="63">
        <v>20105</v>
      </c>
      <c r="B14" s="6" t="s">
        <v>274</v>
      </c>
      <c r="C14" s="74">
        <f>SUM(C15)</f>
        <v>1156500</v>
      </c>
      <c r="D14" s="63"/>
      <c r="E14" s="74">
        <f>SUM(E15)</f>
        <v>1156500</v>
      </c>
      <c r="F14" s="63"/>
      <c r="G14" s="63"/>
      <c r="H14" s="63"/>
      <c r="I14" s="63"/>
      <c r="J14" s="63"/>
      <c r="K14" s="63"/>
      <c r="L14" s="63"/>
    </row>
    <row r="15" spans="1:12" ht="24.95" customHeight="1">
      <c r="A15" s="63" t="s">
        <v>130</v>
      </c>
      <c r="B15" s="6" t="s">
        <v>201</v>
      </c>
      <c r="C15" s="74">
        <v>1156500</v>
      </c>
      <c r="D15" s="63"/>
      <c r="E15" s="74">
        <v>1156500</v>
      </c>
      <c r="F15" s="63"/>
      <c r="G15" s="63"/>
      <c r="H15" s="63"/>
      <c r="I15" s="63"/>
      <c r="J15" s="63"/>
      <c r="K15" s="63"/>
      <c r="L15" s="65"/>
    </row>
    <row r="16" spans="1:12" ht="24.95" customHeight="1">
      <c r="A16" s="63">
        <v>20106</v>
      </c>
      <c r="B16" s="6" t="s">
        <v>275</v>
      </c>
      <c r="C16" s="74">
        <f>SUM(C17)</f>
        <v>1210720</v>
      </c>
      <c r="D16" s="63"/>
      <c r="E16" s="74">
        <f>SUM(E17)</f>
        <v>1210720</v>
      </c>
      <c r="F16" s="63"/>
      <c r="G16" s="63"/>
      <c r="H16" s="63"/>
      <c r="I16" s="63"/>
      <c r="J16" s="63"/>
      <c r="K16" s="63"/>
      <c r="L16" s="63"/>
    </row>
    <row r="17" spans="1:12" ht="24.95" customHeight="1">
      <c r="A17" s="63" t="s">
        <v>131</v>
      </c>
      <c r="B17" s="6" t="s">
        <v>202</v>
      </c>
      <c r="C17" s="74">
        <v>1210720</v>
      </c>
      <c r="D17" s="63"/>
      <c r="E17" s="74">
        <v>1210720</v>
      </c>
      <c r="F17" s="63"/>
      <c r="G17" s="63"/>
      <c r="H17" s="63"/>
      <c r="I17" s="63"/>
      <c r="J17" s="63"/>
      <c r="K17" s="63"/>
      <c r="L17" s="65"/>
    </row>
    <row r="18" spans="1:12" ht="24.95" customHeight="1">
      <c r="A18" s="63">
        <v>20111</v>
      </c>
      <c r="B18" s="6" t="s">
        <v>276</v>
      </c>
      <c r="C18" s="74">
        <f>SUM(C19)</f>
        <v>50000</v>
      </c>
      <c r="D18" s="63"/>
      <c r="E18" s="74">
        <f>SUM(E19)</f>
        <v>50000</v>
      </c>
      <c r="F18" s="63"/>
      <c r="G18" s="63"/>
      <c r="H18" s="63"/>
      <c r="I18" s="63"/>
      <c r="J18" s="63"/>
      <c r="K18" s="63"/>
      <c r="L18" s="63"/>
    </row>
    <row r="19" spans="1:12" ht="24.95" customHeight="1">
      <c r="A19" s="63" t="s">
        <v>132</v>
      </c>
      <c r="B19" s="6" t="s">
        <v>203</v>
      </c>
      <c r="C19" s="74">
        <v>50000</v>
      </c>
      <c r="D19" s="63"/>
      <c r="E19" s="74">
        <v>50000</v>
      </c>
      <c r="F19" s="63"/>
      <c r="G19" s="63"/>
      <c r="H19" s="63"/>
      <c r="I19" s="63"/>
      <c r="J19" s="63"/>
      <c r="K19" s="63"/>
      <c r="L19" s="65"/>
    </row>
    <row r="20" spans="1:12" ht="24.95" customHeight="1">
      <c r="A20" s="63">
        <v>20123</v>
      </c>
      <c r="B20" s="6" t="s">
        <v>277</v>
      </c>
      <c r="C20" s="74">
        <f>SUM(C21)</f>
        <v>1100000</v>
      </c>
      <c r="D20" s="63"/>
      <c r="E20" s="74">
        <f>SUM(E21)</f>
        <v>1100000</v>
      </c>
      <c r="F20" s="63"/>
      <c r="G20" s="63"/>
      <c r="H20" s="63"/>
      <c r="I20" s="63"/>
      <c r="J20" s="63"/>
      <c r="K20" s="63"/>
      <c r="L20" s="63"/>
    </row>
    <row r="21" spans="1:12" ht="24.95" customHeight="1">
      <c r="A21" s="63" t="s">
        <v>133</v>
      </c>
      <c r="B21" s="6" t="s">
        <v>204</v>
      </c>
      <c r="C21" s="74">
        <v>1100000</v>
      </c>
      <c r="D21" s="63"/>
      <c r="E21" s="74">
        <v>1100000</v>
      </c>
      <c r="F21" s="63"/>
      <c r="G21" s="63"/>
      <c r="H21" s="63"/>
      <c r="I21" s="63"/>
      <c r="J21" s="63"/>
      <c r="K21" s="63"/>
      <c r="L21" s="65"/>
    </row>
    <row r="22" spans="1:12" ht="24.95" customHeight="1">
      <c r="A22" s="63">
        <v>20129</v>
      </c>
      <c r="B22" s="6" t="s">
        <v>278</v>
      </c>
      <c r="C22" s="74">
        <f>SUM(C23)</f>
        <v>3280000</v>
      </c>
      <c r="D22" s="63"/>
      <c r="E22" s="74">
        <f>SUM(E23)</f>
        <v>3280000</v>
      </c>
      <c r="F22" s="63"/>
      <c r="G22" s="63"/>
      <c r="H22" s="63"/>
      <c r="I22" s="63"/>
      <c r="J22" s="63"/>
      <c r="K22" s="63"/>
      <c r="L22" s="63"/>
    </row>
    <row r="23" spans="1:12" ht="24.95" customHeight="1">
      <c r="A23" s="63" t="s">
        <v>134</v>
      </c>
      <c r="B23" s="6" t="s">
        <v>205</v>
      </c>
      <c r="C23" s="74">
        <v>3280000</v>
      </c>
      <c r="D23" s="63"/>
      <c r="E23" s="74">
        <v>3280000</v>
      </c>
      <c r="F23" s="63"/>
      <c r="G23" s="63"/>
      <c r="H23" s="63"/>
      <c r="I23" s="63"/>
      <c r="J23" s="63"/>
      <c r="K23" s="63"/>
      <c r="L23" s="65"/>
    </row>
    <row r="24" spans="1:12" ht="24.95" customHeight="1">
      <c r="A24" s="63">
        <v>20132</v>
      </c>
      <c r="B24" s="6" t="s">
        <v>279</v>
      </c>
      <c r="C24" s="74">
        <f>SUM(C25)</f>
        <v>4000000</v>
      </c>
      <c r="D24" s="63"/>
      <c r="E24" s="74">
        <f>SUM(E25)</f>
        <v>4000000</v>
      </c>
      <c r="F24" s="63"/>
      <c r="G24" s="63"/>
      <c r="H24" s="63"/>
      <c r="I24" s="63"/>
      <c r="J24" s="63"/>
      <c r="K24" s="63"/>
      <c r="L24" s="63"/>
    </row>
    <row r="25" spans="1:12" ht="24.95" customHeight="1">
      <c r="A25" s="63" t="s">
        <v>135</v>
      </c>
      <c r="B25" s="6" t="s">
        <v>206</v>
      </c>
      <c r="C25" s="74">
        <v>4000000</v>
      </c>
      <c r="D25" s="63"/>
      <c r="E25" s="74">
        <v>4000000</v>
      </c>
      <c r="F25" s="63"/>
      <c r="G25" s="63"/>
      <c r="H25" s="63"/>
      <c r="I25" s="63"/>
      <c r="J25" s="63"/>
      <c r="K25" s="63"/>
      <c r="L25" s="65"/>
    </row>
    <row r="26" spans="1:12" ht="24.95" customHeight="1">
      <c r="A26" s="63">
        <v>20133</v>
      </c>
      <c r="B26" s="6" t="s">
        <v>280</v>
      </c>
      <c r="C26" s="74">
        <f>SUM(C27)</f>
        <v>1220000</v>
      </c>
      <c r="D26" s="63"/>
      <c r="E26" s="74">
        <f>SUM(E27)</f>
        <v>1220000</v>
      </c>
      <c r="F26" s="63"/>
      <c r="G26" s="63"/>
      <c r="H26" s="63"/>
      <c r="I26" s="63"/>
      <c r="J26" s="63"/>
      <c r="K26" s="63"/>
      <c r="L26" s="63"/>
    </row>
    <row r="27" spans="1:12" ht="24.95" customHeight="1">
      <c r="A27" s="63" t="s">
        <v>136</v>
      </c>
      <c r="B27" s="6" t="s">
        <v>207</v>
      </c>
      <c r="C27" s="74">
        <v>1220000</v>
      </c>
      <c r="D27" s="63"/>
      <c r="E27" s="74">
        <v>1220000</v>
      </c>
      <c r="F27" s="63"/>
      <c r="G27" s="63"/>
      <c r="H27" s="63"/>
      <c r="I27" s="63"/>
      <c r="J27" s="63"/>
      <c r="K27" s="63"/>
      <c r="L27" s="65"/>
    </row>
    <row r="28" spans="1:12" ht="24.95" customHeight="1">
      <c r="A28" s="63">
        <v>20134</v>
      </c>
      <c r="B28" s="6" t="s">
        <v>281</v>
      </c>
      <c r="C28" s="74">
        <f>SUM(C29)</f>
        <v>600000</v>
      </c>
      <c r="D28" s="63"/>
      <c r="E28" s="74">
        <f>SUM(E29)</f>
        <v>600000</v>
      </c>
      <c r="F28" s="63"/>
      <c r="G28" s="63"/>
      <c r="H28" s="63"/>
      <c r="I28" s="63"/>
      <c r="J28" s="63"/>
      <c r="K28" s="63"/>
      <c r="L28" s="63"/>
    </row>
    <row r="29" spans="1:12" ht="24.95" customHeight="1">
      <c r="A29" s="63" t="s">
        <v>137</v>
      </c>
      <c r="B29" s="6" t="s">
        <v>208</v>
      </c>
      <c r="C29" s="74">
        <v>600000</v>
      </c>
      <c r="D29" s="63"/>
      <c r="E29" s="74">
        <v>600000</v>
      </c>
      <c r="F29" s="63"/>
      <c r="G29" s="63"/>
      <c r="H29" s="63"/>
      <c r="I29" s="63"/>
      <c r="J29" s="63"/>
      <c r="K29" s="63"/>
      <c r="L29" s="65"/>
    </row>
    <row r="30" spans="1:12" ht="24.95" customHeight="1">
      <c r="A30" s="63">
        <v>20136</v>
      </c>
      <c r="B30" s="6" t="s">
        <v>283</v>
      </c>
      <c r="C30" s="74">
        <f>SUM(C31)</f>
        <v>4925955.45</v>
      </c>
      <c r="D30" s="63"/>
      <c r="E30" s="74">
        <f>SUM(E31)</f>
        <v>4925955.45</v>
      </c>
      <c r="F30" s="63"/>
      <c r="G30" s="63"/>
      <c r="H30" s="63"/>
      <c r="I30" s="63"/>
      <c r="J30" s="63"/>
      <c r="K30" s="63"/>
      <c r="L30" s="63"/>
    </row>
    <row r="31" spans="1:12" ht="24.95" customHeight="1">
      <c r="A31" s="63" t="s">
        <v>138</v>
      </c>
      <c r="B31" s="6" t="s">
        <v>282</v>
      </c>
      <c r="C31" s="74">
        <v>4925955.45</v>
      </c>
      <c r="D31" s="63"/>
      <c r="E31" s="74">
        <v>4925955.45</v>
      </c>
      <c r="F31" s="63"/>
      <c r="G31" s="63"/>
      <c r="H31" s="63"/>
      <c r="I31" s="63"/>
      <c r="J31" s="63"/>
      <c r="K31" s="63"/>
      <c r="L31" s="65"/>
    </row>
    <row r="32" spans="1:12" ht="24.95" customHeight="1">
      <c r="A32" s="65">
        <v>203</v>
      </c>
      <c r="B32" s="6" t="s">
        <v>284</v>
      </c>
      <c r="C32" s="74">
        <f>C33</f>
        <v>60000</v>
      </c>
      <c r="D32" s="74"/>
      <c r="E32" s="74">
        <f t="shared" ref="E32" si="0">E33</f>
        <v>60000</v>
      </c>
      <c r="F32" s="65"/>
      <c r="G32" s="65"/>
      <c r="H32" s="65"/>
      <c r="I32" s="65"/>
      <c r="J32" s="65"/>
      <c r="K32" s="65"/>
      <c r="L32" s="65"/>
    </row>
    <row r="33" spans="1:12" ht="24.95" customHeight="1">
      <c r="A33" s="65">
        <v>20306</v>
      </c>
      <c r="B33" s="6" t="s">
        <v>285</v>
      </c>
      <c r="C33" s="74">
        <f>C34+C35+C36</f>
        <v>60000</v>
      </c>
      <c r="D33" s="74"/>
      <c r="E33" s="74">
        <f t="shared" ref="E33" si="1">E34+E35+E36</f>
        <v>60000</v>
      </c>
      <c r="F33" s="65"/>
      <c r="G33" s="65"/>
      <c r="H33" s="65"/>
      <c r="I33" s="65"/>
      <c r="J33" s="65"/>
      <c r="K33" s="65"/>
      <c r="L33" s="65"/>
    </row>
    <row r="34" spans="1:12" s="83" customFormat="1" ht="24.95" customHeight="1">
      <c r="A34" s="80" t="s">
        <v>140</v>
      </c>
      <c r="B34" s="81" t="s">
        <v>210</v>
      </c>
      <c r="C34" s="82">
        <v>20000</v>
      </c>
      <c r="D34" s="80"/>
      <c r="E34" s="82">
        <v>20000</v>
      </c>
      <c r="F34" s="80"/>
      <c r="G34" s="80"/>
      <c r="H34" s="80"/>
      <c r="I34" s="80"/>
      <c r="J34" s="80"/>
      <c r="K34" s="80"/>
      <c r="L34" s="80"/>
    </row>
    <row r="35" spans="1:12" ht="24.95" customHeight="1">
      <c r="A35" s="63" t="s">
        <v>141</v>
      </c>
      <c r="B35" s="6" t="s">
        <v>211</v>
      </c>
      <c r="C35" s="74">
        <v>20000</v>
      </c>
      <c r="D35" s="63"/>
      <c r="E35" s="74">
        <v>20000</v>
      </c>
      <c r="F35" s="63"/>
      <c r="G35" s="63"/>
      <c r="H35" s="63"/>
      <c r="I35" s="63"/>
      <c r="J35" s="63"/>
      <c r="K35" s="63"/>
      <c r="L35" s="65"/>
    </row>
    <row r="36" spans="1:12" ht="24.95" customHeight="1">
      <c r="A36" s="63" t="s">
        <v>139</v>
      </c>
      <c r="B36" s="6" t="s">
        <v>209</v>
      </c>
      <c r="C36" s="74">
        <v>20000</v>
      </c>
      <c r="D36" s="63"/>
      <c r="E36" s="74">
        <v>20000</v>
      </c>
      <c r="F36" s="63"/>
      <c r="G36" s="63"/>
      <c r="H36" s="63"/>
      <c r="I36" s="63"/>
      <c r="J36" s="63"/>
      <c r="K36" s="63"/>
      <c r="L36" s="65"/>
    </row>
    <row r="37" spans="1:12" ht="24.95" customHeight="1">
      <c r="A37" s="65">
        <v>204</v>
      </c>
      <c r="B37" s="6" t="s">
        <v>286</v>
      </c>
      <c r="C37" s="74">
        <f>C38+C43</f>
        <v>5829205.7800000003</v>
      </c>
      <c r="D37" s="74"/>
      <c r="E37" s="74">
        <f t="shared" ref="E37" si="2">E38+E43</f>
        <v>5829205.7800000003</v>
      </c>
      <c r="F37" s="65"/>
      <c r="G37" s="65"/>
      <c r="H37" s="65"/>
      <c r="I37" s="65"/>
      <c r="J37" s="65"/>
      <c r="K37" s="65"/>
      <c r="L37" s="65"/>
    </row>
    <row r="38" spans="1:12" ht="24.95" customHeight="1">
      <c r="A38" s="65">
        <v>20406</v>
      </c>
      <c r="B38" s="6" t="s">
        <v>287</v>
      </c>
      <c r="C38" s="74">
        <f>C39+C40+C41+C42</f>
        <v>1284585.28</v>
      </c>
      <c r="D38" s="74"/>
      <c r="E38" s="74">
        <f t="shared" ref="E38" si="3">E39+E40+E41+E42</f>
        <v>1284585.28</v>
      </c>
      <c r="F38" s="65"/>
      <c r="G38" s="65"/>
      <c r="H38" s="65"/>
      <c r="I38" s="65"/>
      <c r="J38" s="65"/>
      <c r="K38" s="65"/>
      <c r="L38" s="65"/>
    </row>
    <row r="39" spans="1:12" ht="24.95" customHeight="1">
      <c r="A39" s="63" t="s">
        <v>143</v>
      </c>
      <c r="B39" s="6" t="s">
        <v>213</v>
      </c>
      <c r="C39" s="74">
        <v>428700</v>
      </c>
      <c r="D39" s="63"/>
      <c r="E39" s="74">
        <v>428700</v>
      </c>
      <c r="F39" s="63"/>
      <c r="G39" s="63"/>
      <c r="H39" s="63"/>
      <c r="I39" s="63"/>
      <c r="J39" s="63"/>
      <c r="K39" s="63"/>
      <c r="L39" s="65"/>
    </row>
    <row r="40" spans="1:12" ht="24.95" customHeight="1">
      <c r="A40" s="63" t="s">
        <v>144</v>
      </c>
      <c r="B40" s="6" t="s">
        <v>214</v>
      </c>
      <c r="C40" s="74">
        <v>289840</v>
      </c>
      <c r="D40" s="63"/>
      <c r="E40" s="74">
        <v>289840</v>
      </c>
      <c r="F40" s="63"/>
      <c r="G40" s="63"/>
      <c r="H40" s="63"/>
      <c r="I40" s="63"/>
      <c r="J40" s="63"/>
      <c r="K40" s="63"/>
      <c r="L40" s="65"/>
    </row>
    <row r="41" spans="1:12" ht="24.95" customHeight="1">
      <c r="A41" s="63" t="s">
        <v>145</v>
      </c>
      <c r="B41" s="6" t="s">
        <v>215</v>
      </c>
      <c r="C41" s="74">
        <v>49080</v>
      </c>
      <c r="D41" s="63"/>
      <c r="E41" s="74">
        <v>49080</v>
      </c>
      <c r="F41" s="63"/>
      <c r="G41" s="63"/>
      <c r="H41" s="63"/>
      <c r="I41" s="63"/>
      <c r="J41" s="63"/>
      <c r="K41" s="63"/>
      <c r="L41" s="65"/>
    </row>
    <row r="42" spans="1:12" ht="24.95" customHeight="1">
      <c r="A42" s="63" t="s">
        <v>142</v>
      </c>
      <c r="B42" s="6" t="s">
        <v>212</v>
      </c>
      <c r="C42" s="74">
        <v>516965.28</v>
      </c>
      <c r="D42" s="75"/>
      <c r="E42" s="74">
        <v>516965.28</v>
      </c>
      <c r="F42" s="75"/>
      <c r="G42" s="75"/>
      <c r="H42" s="75"/>
      <c r="I42" s="75"/>
      <c r="J42" s="75"/>
      <c r="K42" s="75"/>
      <c r="L42" s="75"/>
    </row>
    <row r="43" spans="1:12" ht="24.95" customHeight="1">
      <c r="A43" s="65">
        <v>20499</v>
      </c>
      <c r="B43" s="6" t="s">
        <v>216</v>
      </c>
      <c r="C43" s="74">
        <f>C44</f>
        <v>4544620.5</v>
      </c>
      <c r="D43" s="74"/>
      <c r="E43" s="74">
        <f t="shared" ref="E43" si="4">E44</f>
        <v>4544620.5</v>
      </c>
      <c r="F43" s="75"/>
      <c r="G43" s="75"/>
      <c r="H43" s="75"/>
      <c r="I43" s="75"/>
      <c r="J43" s="75"/>
      <c r="K43" s="75"/>
      <c r="L43" s="75"/>
    </row>
    <row r="44" spans="1:12" ht="24.95" customHeight="1">
      <c r="A44" s="63" t="s">
        <v>146</v>
      </c>
      <c r="B44" s="6" t="s">
        <v>216</v>
      </c>
      <c r="C44" s="74">
        <v>4544620.5</v>
      </c>
      <c r="D44" s="75"/>
      <c r="E44" s="74">
        <v>4544620.5</v>
      </c>
      <c r="F44" s="75"/>
      <c r="G44" s="75"/>
      <c r="H44" s="75"/>
      <c r="I44" s="75"/>
      <c r="J44" s="75"/>
      <c r="K44" s="75"/>
      <c r="L44" s="75"/>
    </row>
    <row r="45" spans="1:12" ht="24.95" customHeight="1">
      <c r="A45" s="65">
        <v>205</v>
      </c>
      <c r="B45" s="6" t="s">
        <v>288</v>
      </c>
      <c r="C45" s="74">
        <f>C46</f>
        <v>178568</v>
      </c>
      <c r="D45" s="74"/>
      <c r="E45" s="74">
        <f t="shared" ref="E45:E46" si="5">E46</f>
        <v>178568</v>
      </c>
      <c r="F45" s="75"/>
      <c r="G45" s="75"/>
      <c r="H45" s="75"/>
      <c r="I45" s="75"/>
      <c r="J45" s="75"/>
      <c r="K45" s="75"/>
      <c r="L45" s="75"/>
    </row>
    <row r="46" spans="1:12" ht="24.95" customHeight="1">
      <c r="A46" s="65">
        <v>20508</v>
      </c>
      <c r="B46" s="6" t="s">
        <v>289</v>
      </c>
      <c r="C46" s="74">
        <f>C47</f>
        <v>178568</v>
      </c>
      <c r="D46" s="74"/>
      <c r="E46" s="74">
        <f t="shared" si="5"/>
        <v>178568</v>
      </c>
      <c r="F46" s="75"/>
      <c r="G46" s="75"/>
      <c r="H46" s="75"/>
      <c r="I46" s="75"/>
      <c r="J46" s="75"/>
      <c r="K46" s="75"/>
      <c r="L46" s="75"/>
    </row>
    <row r="47" spans="1:12" ht="24.95" customHeight="1">
      <c r="A47" s="63" t="s">
        <v>147</v>
      </c>
      <c r="B47" s="6" t="s">
        <v>217</v>
      </c>
      <c r="C47" s="74">
        <v>178568</v>
      </c>
      <c r="D47" s="75"/>
      <c r="E47" s="74">
        <v>178568</v>
      </c>
      <c r="F47" s="75"/>
      <c r="G47" s="75"/>
      <c r="H47" s="75"/>
      <c r="I47" s="75"/>
      <c r="J47" s="75"/>
      <c r="K47" s="75"/>
      <c r="L47" s="75"/>
    </row>
    <row r="48" spans="1:12" ht="24.95" customHeight="1">
      <c r="A48" s="65">
        <v>206</v>
      </c>
      <c r="B48" s="6" t="s">
        <v>290</v>
      </c>
      <c r="C48" s="74">
        <f>C49</f>
        <v>50000</v>
      </c>
      <c r="D48" s="74"/>
      <c r="E48" s="74">
        <f t="shared" ref="E48:E49" si="6">E49</f>
        <v>50000</v>
      </c>
      <c r="F48" s="75"/>
      <c r="G48" s="75"/>
      <c r="H48" s="75"/>
      <c r="I48" s="75"/>
      <c r="J48" s="75"/>
      <c r="K48" s="75"/>
      <c r="L48" s="75"/>
    </row>
    <row r="49" spans="1:12" ht="24.95" customHeight="1">
      <c r="A49" s="65">
        <v>20607</v>
      </c>
      <c r="B49" s="6" t="s">
        <v>291</v>
      </c>
      <c r="C49" s="74">
        <f>C50</f>
        <v>50000</v>
      </c>
      <c r="D49" s="74"/>
      <c r="E49" s="74">
        <f t="shared" si="6"/>
        <v>50000</v>
      </c>
      <c r="F49" s="75"/>
      <c r="G49" s="75"/>
      <c r="H49" s="75"/>
      <c r="I49" s="75"/>
      <c r="J49" s="75"/>
      <c r="K49" s="75"/>
      <c r="L49" s="75"/>
    </row>
    <row r="50" spans="1:12" ht="24.95" customHeight="1">
      <c r="A50" s="63" t="s">
        <v>148</v>
      </c>
      <c r="B50" s="6" t="s">
        <v>218</v>
      </c>
      <c r="C50" s="74">
        <v>50000</v>
      </c>
      <c r="D50" s="75"/>
      <c r="E50" s="74">
        <v>50000</v>
      </c>
      <c r="F50" s="75"/>
      <c r="G50" s="75"/>
      <c r="H50" s="75"/>
      <c r="I50" s="75"/>
      <c r="J50" s="75"/>
      <c r="K50" s="75"/>
      <c r="L50" s="75"/>
    </row>
    <row r="51" spans="1:12" ht="24.95" customHeight="1">
      <c r="A51" s="65">
        <v>207</v>
      </c>
      <c r="B51" s="6" t="s">
        <v>293</v>
      </c>
      <c r="C51" s="74">
        <f>C52</f>
        <v>2254700</v>
      </c>
      <c r="D51" s="74"/>
      <c r="E51" s="74">
        <f t="shared" ref="E51" si="7">E52</f>
        <v>2254700</v>
      </c>
      <c r="F51" s="75"/>
      <c r="G51" s="75"/>
      <c r="H51" s="75"/>
      <c r="I51" s="75"/>
      <c r="J51" s="75"/>
      <c r="K51" s="75"/>
      <c r="L51" s="75"/>
    </row>
    <row r="52" spans="1:12" ht="24.95" customHeight="1">
      <c r="A52" s="65">
        <v>20701</v>
      </c>
      <c r="B52" s="6" t="s">
        <v>294</v>
      </c>
      <c r="C52" s="74">
        <f>C53+C54+C55</f>
        <v>2254700</v>
      </c>
      <c r="D52" s="74"/>
      <c r="E52" s="74">
        <f t="shared" ref="E52" si="8">E53+E54+E55</f>
        <v>2254700</v>
      </c>
      <c r="F52" s="75"/>
      <c r="G52" s="75"/>
      <c r="H52" s="75"/>
      <c r="I52" s="75"/>
      <c r="J52" s="75"/>
      <c r="K52" s="75"/>
      <c r="L52" s="75"/>
    </row>
    <row r="53" spans="1:12" ht="24.95" customHeight="1">
      <c r="A53" s="63" t="s">
        <v>149</v>
      </c>
      <c r="B53" s="6" t="s">
        <v>219</v>
      </c>
      <c r="C53" s="74">
        <v>1376100</v>
      </c>
      <c r="D53" s="75"/>
      <c r="E53" s="74">
        <v>1376100</v>
      </c>
      <c r="F53" s="75"/>
      <c r="G53" s="75"/>
      <c r="H53" s="75"/>
      <c r="I53" s="75"/>
      <c r="J53" s="75"/>
      <c r="K53" s="75"/>
      <c r="L53" s="75"/>
    </row>
    <row r="54" spans="1:12" ht="24.95" customHeight="1">
      <c r="A54" s="63" t="s">
        <v>150</v>
      </c>
      <c r="B54" s="6" t="s">
        <v>220</v>
      </c>
      <c r="C54" s="74">
        <v>758600</v>
      </c>
      <c r="D54" s="75"/>
      <c r="E54" s="74">
        <v>758600</v>
      </c>
      <c r="F54" s="75"/>
      <c r="G54" s="75"/>
      <c r="H54" s="75"/>
      <c r="I54" s="75"/>
      <c r="J54" s="75"/>
      <c r="K54" s="75"/>
      <c r="L54" s="75"/>
    </row>
    <row r="55" spans="1:12" ht="24.95" customHeight="1">
      <c r="A55" s="63" t="s">
        <v>269</v>
      </c>
      <c r="B55" s="6" t="s">
        <v>268</v>
      </c>
      <c r="C55" s="74">
        <v>120000</v>
      </c>
      <c r="D55" s="75"/>
      <c r="E55" s="74">
        <v>120000</v>
      </c>
      <c r="F55" s="75"/>
      <c r="G55" s="75"/>
      <c r="H55" s="75"/>
      <c r="I55" s="75"/>
      <c r="J55" s="75"/>
      <c r="K55" s="75"/>
      <c r="L55" s="75"/>
    </row>
    <row r="56" spans="1:12" ht="24.95" customHeight="1">
      <c r="A56" s="65">
        <v>208</v>
      </c>
      <c r="B56" s="6" t="s">
        <v>295</v>
      </c>
      <c r="C56" s="74">
        <f>C57+C59+C62+C67+C70+C76+C78+C83+C88+C90+C92+C94+C96+C98+C101</f>
        <v>62327550.210000008</v>
      </c>
      <c r="D56" s="74"/>
      <c r="E56" s="74">
        <f t="shared" ref="E56" si="9">E57+E59+E62+E67+E70+E76+E78+E83+E88+E90+E92+E94+E96+E98+E101</f>
        <v>62327550.210000008</v>
      </c>
      <c r="F56" s="75"/>
      <c r="G56" s="75"/>
      <c r="H56" s="75"/>
      <c r="I56" s="75"/>
      <c r="J56" s="75"/>
      <c r="K56" s="75"/>
      <c r="L56" s="75"/>
    </row>
    <row r="57" spans="1:12" ht="24.95" customHeight="1">
      <c r="A57" s="65">
        <v>20801</v>
      </c>
      <c r="B57" s="6" t="s">
        <v>296</v>
      </c>
      <c r="C57" s="74">
        <f>C58</f>
        <v>17500</v>
      </c>
      <c r="D57" s="74"/>
      <c r="E57" s="74">
        <f t="shared" ref="E57" si="10">E58</f>
        <v>17500</v>
      </c>
      <c r="F57" s="75"/>
      <c r="G57" s="75"/>
      <c r="H57" s="75"/>
      <c r="I57" s="75"/>
      <c r="J57" s="75"/>
      <c r="K57" s="75"/>
      <c r="L57" s="75"/>
    </row>
    <row r="58" spans="1:12" ht="24.95" customHeight="1">
      <c r="A58" s="63" t="s">
        <v>151</v>
      </c>
      <c r="B58" s="6" t="s">
        <v>221</v>
      </c>
      <c r="C58" s="74">
        <v>17500</v>
      </c>
      <c r="D58" s="75"/>
      <c r="E58" s="74">
        <v>17500</v>
      </c>
      <c r="F58" s="75"/>
      <c r="G58" s="75"/>
      <c r="H58" s="75"/>
      <c r="I58" s="75"/>
      <c r="J58" s="75"/>
      <c r="K58" s="75"/>
      <c r="L58" s="75"/>
    </row>
    <row r="59" spans="1:12" ht="24.95" customHeight="1">
      <c r="A59" s="65">
        <v>20802</v>
      </c>
      <c r="B59" s="6" t="s">
        <v>297</v>
      </c>
      <c r="C59" s="74">
        <f>C60+C61</f>
        <v>26886039.75</v>
      </c>
      <c r="D59" s="74"/>
      <c r="E59" s="74">
        <f t="shared" ref="E59" si="11">E60+E61</f>
        <v>26886039.75</v>
      </c>
      <c r="F59" s="75"/>
      <c r="G59" s="75"/>
      <c r="H59" s="75"/>
      <c r="I59" s="75"/>
      <c r="J59" s="75"/>
      <c r="K59" s="75"/>
      <c r="L59" s="75"/>
    </row>
    <row r="60" spans="1:12" ht="24.95" customHeight="1">
      <c r="A60" s="63" t="s">
        <v>152</v>
      </c>
      <c r="B60" s="6" t="s">
        <v>222</v>
      </c>
      <c r="C60" s="74">
        <v>26833607.75</v>
      </c>
      <c r="D60" s="75"/>
      <c r="E60" s="74">
        <v>26833607.75</v>
      </c>
      <c r="F60" s="75"/>
      <c r="G60" s="75"/>
      <c r="H60" s="75"/>
      <c r="I60" s="75"/>
      <c r="J60" s="75"/>
      <c r="K60" s="75"/>
      <c r="L60" s="75"/>
    </row>
    <row r="61" spans="1:12" ht="24.95" customHeight="1">
      <c r="A61" s="63" t="s">
        <v>153</v>
      </c>
      <c r="B61" s="6" t="s">
        <v>223</v>
      </c>
      <c r="C61" s="74">
        <v>52432</v>
      </c>
      <c r="D61" s="75"/>
      <c r="E61" s="74">
        <v>52432</v>
      </c>
      <c r="F61" s="75"/>
      <c r="G61" s="75"/>
      <c r="H61" s="75"/>
      <c r="I61" s="75"/>
      <c r="J61" s="75"/>
      <c r="K61" s="75"/>
      <c r="L61" s="75"/>
    </row>
    <row r="62" spans="1:12" ht="24.95" customHeight="1">
      <c r="A62" s="65">
        <v>20805</v>
      </c>
      <c r="B62" s="6" t="s">
        <v>298</v>
      </c>
      <c r="C62" s="74">
        <f>C63+C64+C65+C66</f>
        <v>12536825.560000001</v>
      </c>
      <c r="D62" s="74"/>
      <c r="E62" s="74">
        <f t="shared" ref="E62" si="12">E63+E64+E65+E66</f>
        <v>12536825.560000001</v>
      </c>
      <c r="F62" s="75"/>
      <c r="G62" s="75"/>
      <c r="H62" s="75"/>
      <c r="I62" s="75"/>
      <c r="J62" s="75"/>
      <c r="K62" s="75"/>
      <c r="L62" s="75"/>
    </row>
    <row r="63" spans="1:12" ht="24.95" customHeight="1">
      <c r="A63" s="63" t="s">
        <v>156</v>
      </c>
      <c r="B63" s="6" t="s">
        <v>226</v>
      </c>
      <c r="C63" s="74">
        <v>1670769</v>
      </c>
      <c r="D63" s="75"/>
      <c r="E63" s="74">
        <v>1670769</v>
      </c>
      <c r="F63" s="75"/>
      <c r="G63" s="75"/>
      <c r="H63" s="75"/>
      <c r="I63" s="75"/>
      <c r="J63" s="75"/>
      <c r="K63" s="75"/>
      <c r="L63" s="75"/>
    </row>
    <row r="64" spans="1:12" ht="24.95" customHeight="1">
      <c r="A64" s="63" t="s">
        <v>154</v>
      </c>
      <c r="B64" s="6" t="s">
        <v>224</v>
      </c>
      <c r="C64" s="74">
        <v>4157256.32</v>
      </c>
      <c r="D64" s="75"/>
      <c r="E64" s="74">
        <v>4157256.32</v>
      </c>
      <c r="F64" s="75"/>
      <c r="G64" s="75"/>
      <c r="H64" s="75"/>
      <c r="I64" s="75"/>
      <c r="J64" s="75"/>
      <c r="K64" s="75"/>
      <c r="L64" s="75"/>
    </row>
    <row r="65" spans="1:12" ht="24.95" customHeight="1">
      <c r="A65" s="63" t="s">
        <v>155</v>
      </c>
      <c r="B65" s="6" t="s">
        <v>225</v>
      </c>
      <c r="C65" s="74">
        <v>2078628.16</v>
      </c>
      <c r="D65" s="75"/>
      <c r="E65" s="74">
        <v>2078628.16</v>
      </c>
      <c r="F65" s="75"/>
      <c r="G65" s="75"/>
      <c r="H65" s="75"/>
      <c r="I65" s="75"/>
      <c r="J65" s="75"/>
      <c r="K65" s="75"/>
      <c r="L65" s="75"/>
    </row>
    <row r="66" spans="1:12" ht="24.95" customHeight="1">
      <c r="A66" s="63" t="s">
        <v>157</v>
      </c>
      <c r="B66" s="6" t="s">
        <v>227</v>
      </c>
      <c r="C66" s="74">
        <v>4630172.08</v>
      </c>
      <c r="D66" s="75"/>
      <c r="E66" s="74">
        <v>4630172.08</v>
      </c>
      <c r="F66" s="75"/>
      <c r="G66" s="75"/>
      <c r="H66" s="75"/>
      <c r="I66" s="75"/>
      <c r="J66" s="75"/>
      <c r="K66" s="75"/>
      <c r="L66" s="75"/>
    </row>
    <row r="67" spans="1:12" ht="24.95" customHeight="1">
      <c r="A67" s="65">
        <v>20807</v>
      </c>
      <c r="B67" s="6" t="s">
        <v>299</v>
      </c>
      <c r="C67" s="74">
        <f>C68+C69</f>
        <v>991400</v>
      </c>
      <c r="D67" s="74"/>
      <c r="E67" s="74">
        <f t="shared" ref="E67" si="13">E68+E69</f>
        <v>991400</v>
      </c>
      <c r="F67" s="75"/>
      <c r="G67" s="75"/>
      <c r="H67" s="75"/>
      <c r="I67" s="75"/>
      <c r="J67" s="75"/>
      <c r="K67" s="75"/>
      <c r="L67" s="75"/>
    </row>
    <row r="68" spans="1:12" ht="24.95" customHeight="1">
      <c r="A68" s="63" t="s">
        <v>159</v>
      </c>
      <c r="B68" s="6" t="s">
        <v>229</v>
      </c>
      <c r="C68" s="74">
        <v>931000</v>
      </c>
      <c r="D68" s="75"/>
      <c r="E68" s="74">
        <v>931000</v>
      </c>
      <c r="F68" s="75"/>
      <c r="G68" s="75"/>
      <c r="H68" s="75"/>
      <c r="I68" s="75"/>
      <c r="J68" s="75"/>
      <c r="K68" s="75"/>
      <c r="L68" s="75"/>
    </row>
    <row r="69" spans="1:12" ht="24.95" customHeight="1">
      <c r="A69" s="63" t="s">
        <v>158</v>
      </c>
      <c r="B69" s="6" t="s">
        <v>228</v>
      </c>
      <c r="C69" s="74">
        <v>60400</v>
      </c>
      <c r="D69" s="75"/>
      <c r="E69" s="74">
        <v>60400</v>
      </c>
      <c r="F69" s="75"/>
      <c r="G69" s="75"/>
      <c r="H69" s="75"/>
      <c r="I69" s="75"/>
      <c r="J69" s="75"/>
      <c r="K69" s="75"/>
      <c r="L69" s="75"/>
    </row>
    <row r="70" spans="1:12" ht="24.95" customHeight="1">
      <c r="A70" s="65">
        <v>20808</v>
      </c>
      <c r="B70" s="6" t="s">
        <v>300</v>
      </c>
      <c r="C70" s="74">
        <f>C71+C72+C73+C74+C75</f>
        <v>2840804.1</v>
      </c>
      <c r="D70" s="74"/>
      <c r="E70" s="74">
        <f t="shared" ref="E70" si="14">E71+E72+E73+E74+E75</f>
        <v>2840804.1</v>
      </c>
      <c r="F70" s="75"/>
      <c r="G70" s="75"/>
      <c r="H70" s="75"/>
      <c r="I70" s="75"/>
      <c r="J70" s="75"/>
      <c r="K70" s="75"/>
      <c r="L70" s="75"/>
    </row>
    <row r="71" spans="1:12" ht="24.95" customHeight="1">
      <c r="A71" s="63" t="s">
        <v>161</v>
      </c>
      <c r="B71" s="6" t="s">
        <v>231</v>
      </c>
      <c r="C71" s="74">
        <v>45840</v>
      </c>
      <c r="D71" s="75"/>
      <c r="E71" s="74">
        <v>45840</v>
      </c>
      <c r="F71" s="75"/>
      <c r="G71" s="75"/>
      <c r="H71" s="75"/>
      <c r="I71" s="75"/>
      <c r="J71" s="75"/>
      <c r="K71" s="75"/>
      <c r="L71" s="75"/>
    </row>
    <row r="72" spans="1:12" ht="24.95" customHeight="1">
      <c r="A72" s="63" t="s">
        <v>162</v>
      </c>
      <c r="B72" s="6" t="s">
        <v>232</v>
      </c>
      <c r="C72" s="74">
        <v>886236</v>
      </c>
      <c r="D72" s="75"/>
      <c r="E72" s="74">
        <v>886236</v>
      </c>
      <c r="F72" s="75"/>
      <c r="G72" s="75"/>
      <c r="H72" s="75"/>
      <c r="I72" s="75"/>
      <c r="J72" s="75"/>
      <c r="K72" s="75"/>
      <c r="L72" s="75"/>
    </row>
    <row r="73" spans="1:12" ht="24.95" customHeight="1">
      <c r="A73" s="63" t="s">
        <v>160</v>
      </c>
      <c r="B73" s="6" t="s">
        <v>230</v>
      </c>
      <c r="C73" s="74">
        <v>262232</v>
      </c>
      <c r="D73" s="75"/>
      <c r="E73" s="74">
        <v>262232</v>
      </c>
      <c r="F73" s="75"/>
      <c r="G73" s="75"/>
      <c r="H73" s="75"/>
      <c r="I73" s="75"/>
      <c r="J73" s="75"/>
      <c r="K73" s="75"/>
      <c r="L73" s="75"/>
    </row>
    <row r="74" spans="1:12" ht="24.95" customHeight="1">
      <c r="A74" s="63" t="s">
        <v>164</v>
      </c>
      <c r="B74" s="6" t="s">
        <v>234</v>
      </c>
      <c r="C74" s="74">
        <v>2400</v>
      </c>
      <c r="D74" s="75"/>
      <c r="E74" s="74">
        <v>2400</v>
      </c>
      <c r="F74" s="75"/>
      <c r="G74" s="75"/>
      <c r="H74" s="75"/>
      <c r="I74" s="75"/>
      <c r="J74" s="75"/>
      <c r="K74" s="75"/>
      <c r="L74" s="75"/>
    </row>
    <row r="75" spans="1:12" ht="24.95" customHeight="1">
      <c r="A75" s="63" t="s">
        <v>163</v>
      </c>
      <c r="B75" s="6" t="s">
        <v>233</v>
      </c>
      <c r="C75" s="74">
        <v>1644096.1</v>
      </c>
      <c r="D75" s="75"/>
      <c r="E75" s="74">
        <v>1644096.1</v>
      </c>
      <c r="F75" s="75"/>
      <c r="G75" s="75"/>
      <c r="H75" s="75"/>
      <c r="I75" s="75"/>
      <c r="J75" s="75"/>
      <c r="K75" s="75"/>
      <c r="L75" s="75"/>
    </row>
    <row r="76" spans="1:12" ht="24.95" customHeight="1">
      <c r="A76" s="65">
        <v>20809</v>
      </c>
      <c r="B76" s="6" t="s">
        <v>301</v>
      </c>
      <c r="C76" s="74">
        <f>C77</f>
        <v>3803731.1999999997</v>
      </c>
      <c r="D76" s="74"/>
      <c r="E76" s="74">
        <f t="shared" ref="E76" si="15">E77</f>
        <v>3803731.1999999997</v>
      </c>
      <c r="F76" s="75"/>
      <c r="G76" s="75"/>
      <c r="H76" s="75"/>
      <c r="I76" s="75"/>
      <c r="J76" s="75"/>
      <c r="K76" s="75"/>
      <c r="L76" s="75"/>
    </row>
    <row r="77" spans="1:12" ht="24.95" customHeight="1">
      <c r="A77" s="63" t="s">
        <v>165</v>
      </c>
      <c r="B77" s="6" t="s">
        <v>235</v>
      </c>
      <c r="C77" s="74">
        <v>3803731.1999999997</v>
      </c>
      <c r="D77" s="75"/>
      <c r="E77" s="74">
        <v>3803731.1999999997</v>
      </c>
      <c r="F77" s="75"/>
      <c r="G77" s="75"/>
      <c r="H77" s="75"/>
      <c r="I77" s="75"/>
      <c r="J77" s="75"/>
      <c r="K77" s="75"/>
      <c r="L77" s="75"/>
    </row>
    <row r="78" spans="1:12" ht="24.95" customHeight="1">
      <c r="A78" s="65">
        <v>20810</v>
      </c>
      <c r="B78" s="6" t="s">
        <v>302</v>
      </c>
      <c r="C78" s="74">
        <f>C79+C80+C81+C82</f>
        <v>1860694</v>
      </c>
      <c r="D78" s="74"/>
      <c r="E78" s="74">
        <f>E79+E80+E81+E82</f>
        <v>1860694</v>
      </c>
      <c r="F78" s="75"/>
      <c r="G78" s="75"/>
      <c r="H78" s="75"/>
      <c r="I78" s="75"/>
      <c r="J78" s="75"/>
      <c r="K78" s="75"/>
      <c r="L78" s="75"/>
    </row>
    <row r="79" spans="1:12" ht="24.95" customHeight="1">
      <c r="A79" s="63" t="s">
        <v>168</v>
      </c>
      <c r="B79" s="6" t="s">
        <v>238</v>
      </c>
      <c r="C79" s="74">
        <v>107410</v>
      </c>
      <c r="D79" s="75"/>
      <c r="E79" s="74">
        <v>107410</v>
      </c>
      <c r="F79" s="75"/>
      <c r="G79" s="75"/>
      <c r="H79" s="75"/>
      <c r="I79" s="75"/>
      <c r="J79" s="75"/>
      <c r="K79" s="75"/>
      <c r="L79" s="75"/>
    </row>
    <row r="80" spans="1:12" ht="24.95" customHeight="1">
      <c r="A80" s="63" t="s">
        <v>169</v>
      </c>
      <c r="B80" s="6" t="s">
        <v>239</v>
      </c>
      <c r="C80" s="74">
        <v>1189844</v>
      </c>
      <c r="D80" s="75"/>
      <c r="E80" s="74">
        <v>1189844</v>
      </c>
      <c r="F80" s="75"/>
      <c r="G80" s="75"/>
      <c r="H80" s="75"/>
      <c r="I80" s="75"/>
      <c r="J80" s="75"/>
      <c r="K80" s="75"/>
      <c r="L80" s="75"/>
    </row>
    <row r="81" spans="1:12" ht="24.95" customHeight="1">
      <c r="A81" s="63" t="s">
        <v>167</v>
      </c>
      <c r="B81" s="6" t="s">
        <v>237</v>
      </c>
      <c r="C81" s="74">
        <v>540640</v>
      </c>
      <c r="D81" s="75"/>
      <c r="E81" s="74">
        <v>540640</v>
      </c>
      <c r="F81" s="75"/>
      <c r="G81" s="75"/>
      <c r="H81" s="75"/>
      <c r="I81" s="75"/>
      <c r="J81" s="75"/>
      <c r="K81" s="75"/>
      <c r="L81" s="75"/>
    </row>
    <row r="82" spans="1:12" ht="24.95" customHeight="1">
      <c r="A82" s="63" t="s">
        <v>166</v>
      </c>
      <c r="B82" s="6" t="s">
        <v>236</v>
      </c>
      <c r="C82" s="74">
        <v>22800</v>
      </c>
      <c r="D82" s="75"/>
      <c r="E82" s="74">
        <v>22800</v>
      </c>
      <c r="F82" s="75"/>
      <c r="G82" s="75"/>
      <c r="H82" s="75"/>
      <c r="I82" s="75"/>
      <c r="J82" s="75"/>
      <c r="K82" s="75"/>
      <c r="L82" s="75"/>
    </row>
    <row r="83" spans="1:12" ht="24.95" customHeight="1">
      <c r="A83" s="65">
        <v>20811</v>
      </c>
      <c r="B83" s="6" t="s">
        <v>303</v>
      </c>
      <c r="C83" s="74">
        <f>C84+C85+C86+C87</f>
        <v>3301084.88</v>
      </c>
      <c r="D83" s="74"/>
      <c r="E83" s="74">
        <f t="shared" ref="E83" si="16">E84+E85+E86+E87</f>
        <v>3301084.88</v>
      </c>
      <c r="F83" s="75"/>
      <c r="G83" s="75"/>
      <c r="H83" s="75"/>
      <c r="I83" s="75"/>
      <c r="J83" s="75"/>
      <c r="K83" s="75"/>
      <c r="L83" s="75"/>
    </row>
    <row r="84" spans="1:12" ht="24.95" customHeight="1">
      <c r="A84" s="63" t="s">
        <v>171</v>
      </c>
      <c r="B84" s="6" t="s">
        <v>241</v>
      </c>
      <c r="C84" s="74">
        <v>333400</v>
      </c>
      <c r="D84" s="75"/>
      <c r="E84" s="74">
        <v>333400</v>
      </c>
      <c r="F84" s="75"/>
      <c r="G84" s="75"/>
      <c r="H84" s="75"/>
      <c r="I84" s="75"/>
      <c r="J84" s="75"/>
      <c r="K84" s="75"/>
      <c r="L84" s="75"/>
    </row>
    <row r="85" spans="1:12" ht="24.95" customHeight="1">
      <c r="A85" s="63" t="s">
        <v>172</v>
      </c>
      <c r="B85" s="6" t="s">
        <v>242</v>
      </c>
      <c r="C85" s="74">
        <v>187080</v>
      </c>
      <c r="D85" s="75"/>
      <c r="E85" s="74">
        <v>187080</v>
      </c>
      <c r="F85" s="75"/>
      <c r="G85" s="75"/>
      <c r="H85" s="75"/>
      <c r="I85" s="75"/>
      <c r="J85" s="75"/>
      <c r="K85" s="75"/>
      <c r="L85" s="75"/>
    </row>
    <row r="86" spans="1:12" ht="24.95" customHeight="1">
      <c r="A86" s="63" t="s">
        <v>173</v>
      </c>
      <c r="B86" s="6" t="s">
        <v>243</v>
      </c>
      <c r="C86" s="74">
        <v>1500000</v>
      </c>
      <c r="D86" s="75"/>
      <c r="E86" s="74">
        <v>1500000</v>
      </c>
      <c r="F86" s="75"/>
      <c r="G86" s="75"/>
      <c r="H86" s="75"/>
      <c r="I86" s="75"/>
      <c r="J86" s="75"/>
      <c r="K86" s="75"/>
      <c r="L86" s="75"/>
    </row>
    <row r="87" spans="1:12" ht="24.95" customHeight="1">
      <c r="A87" s="63" t="s">
        <v>170</v>
      </c>
      <c r="B87" s="6" t="s">
        <v>240</v>
      </c>
      <c r="C87" s="74">
        <v>1280604.8799999999</v>
      </c>
      <c r="D87" s="75"/>
      <c r="E87" s="74">
        <v>1280604.8799999999</v>
      </c>
      <c r="F87" s="75"/>
      <c r="G87" s="75"/>
      <c r="H87" s="75"/>
      <c r="I87" s="75"/>
      <c r="J87" s="75"/>
      <c r="K87" s="75"/>
      <c r="L87" s="75"/>
    </row>
    <row r="88" spans="1:12" ht="24.95" customHeight="1">
      <c r="A88" s="65">
        <v>20816</v>
      </c>
      <c r="B88" s="6" t="s">
        <v>304</v>
      </c>
      <c r="C88" s="74">
        <f>C89</f>
        <v>10000</v>
      </c>
      <c r="D88" s="74"/>
      <c r="E88" s="74">
        <f t="shared" ref="E88" si="17">E89</f>
        <v>10000</v>
      </c>
      <c r="F88" s="75"/>
      <c r="G88" s="75"/>
      <c r="H88" s="75"/>
      <c r="I88" s="75"/>
      <c r="J88" s="75"/>
      <c r="K88" s="75"/>
      <c r="L88" s="75"/>
    </row>
    <row r="89" spans="1:12" ht="24.95" customHeight="1">
      <c r="A89" s="63" t="s">
        <v>174</v>
      </c>
      <c r="B89" s="6" t="s">
        <v>244</v>
      </c>
      <c r="C89" s="74">
        <v>10000</v>
      </c>
      <c r="D89" s="75"/>
      <c r="E89" s="74">
        <v>10000</v>
      </c>
      <c r="F89" s="75"/>
      <c r="G89" s="75"/>
      <c r="H89" s="75"/>
      <c r="I89" s="75"/>
      <c r="J89" s="75"/>
      <c r="K89" s="75"/>
      <c r="L89" s="75"/>
    </row>
    <row r="90" spans="1:12" ht="24.95" customHeight="1">
      <c r="A90" s="65">
        <v>20819</v>
      </c>
      <c r="B90" s="6" t="s">
        <v>305</v>
      </c>
      <c r="C90" s="74">
        <f>C91</f>
        <v>6500000</v>
      </c>
      <c r="D90" s="74"/>
      <c r="E90" s="74">
        <f t="shared" ref="E90" si="18">E91</f>
        <v>6500000</v>
      </c>
      <c r="F90" s="75"/>
      <c r="G90" s="75"/>
      <c r="H90" s="75"/>
      <c r="I90" s="75"/>
      <c r="J90" s="75"/>
      <c r="K90" s="75"/>
      <c r="L90" s="75"/>
    </row>
    <row r="91" spans="1:12" ht="24.95" customHeight="1">
      <c r="A91" s="63" t="s">
        <v>175</v>
      </c>
      <c r="B91" s="6" t="s">
        <v>245</v>
      </c>
      <c r="C91" s="74">
        <v>6500000</v>
      </c>
      <c r="D91" s="75"/>
      <c r="E91" s="74">
        <v>6500000</v>
      </c>
      <c r="F91" s="75"/>
      <c r="G91" s="75"/>
      <c r="H91" s="75"/>
      <c r="I91" s="75"/>
      <c r="J91" s="75"/>
      <c r="K91" s="75"/>
      <c r="L91" s="75"/>
    </row>
    <row r="92" spans="1:12" ht="24.95" customHeight="1">
      <c r="A92" s="65">
        <v>20820</v>
      </c>
      <c r="B92" s="6" t="s">
        <v>306</v>
      </c>
      <c r="C92" s="74">
        <f>C93</f>
        <v>289080</v>
      </c>
      <c r="D92" s="74"/>
      <c r="E92" s="74">
        <f t="shared" ref="E92" si="19">E93</f>
        <v>289080</v>
      </c>
      <c r="F92" s="75"/>
      <c r="G92" s="75"/>
      <c r="H92" s="75"/>
      <c r="I92" s="75"/>
      <c r="J92" s="75"/>
      <c r="K92" s="75"/>
      <c r="L92" s="75"/>
    </row>
    <row r="93" spans="1:12" ht="24.95" customHeight="1">
      <c r="A93" s="63" t="s">
        <v>176</v>
      </c>
      <c r="B93" s="6" t="s">
        <v>246</v>
      </c>
      <c r="C93" s="74">
        <v>289080</v>
      </c>
      <c r="D93" s="75"/>
      <c r="E93" s="74">
        <v>289080</v>
      </c>
      <c r="F93" s="75"/>
      <c r="G93" s="75"/>
      <c r="H93" s="75"/>
      <c r="I93" s="75"/>
      <c r="J93" s="75"/>
      <c r="K93" s="75"/>
      <c r="L93" s="75"/>
    </row>
    <row r="94" spans="1:12" ht="24.95" customHeight="1">
      <c r="A94" s="65">
        <v>20821</v>
      </c>
      <c r="B94" s="6" t="s">
        <v>307</v>
      </c>
      <c r="C94" s="74">
        <f>C95</f>
        <v>200000</v>
      </c>
      <c r="D94" s="74"/>
      <c r="E94" s="74">
        <f t="shared" ref="E94" si="20">E95</f>
        <v>200000</v>
      </c>
      <c r="F94" s="75"/>
      <c r="G94" s="75"/>
      <c r="H94" s="75"/>
      <c r="I94" s="75"/>
      <c r="J94" s="75"/>
      <c r="K94" s="75"/>
      <c r="L94" s="75"/>
    </row>
    <row r="95" spans="1:12" ht="24.95" customHeight="1">
      <c r="A95" s="63" t="s">
        <v>177</v>
      </c>
      <c r="B95" s="6" t="s">
        <v>247</v>
      </c>
      <c r="C95" s="74">
        <v>200000</v>
      </c>
      <c r="D95" s="75"/>
      <c r="E95" s="74">
        <v>200000</v>
      </c>
      <c r="F95" s="75"/>
      <c r="G95" s="75"/>
      <c r="H95" s="75"/>
      <c r="I95" s="75"/>
      <c r="J95" s="75"/>
      <c r="K95" s="75"/>
      <c r="L95" s="75"/>
    </row>
    <row r="96" spans="1:12" ht="24.95" customHeight="1">
      <c r="A96" s="65">
        <v>20825</v>
      </c>
      <c r="B96" s="6" t="s">
        <v>308</v>
      </c>
      <c r="C96" s="74">
        <f>C97</f>
        <v>1308500</v>
      </c>
      <c r="D96" s="74"/>
      <c r="E96" s="74">
        <f t="shared" ref="E96" si="21">E97</f>
        <v>1308500</v>
      </c>
      <c r="F96" s="75"/>
      <c r="G96" s="75"/>
      <c r="H96" s="75"/>
      <c r="I96" s="75"/>
      <c r="J96" s="75"/>
      <c r="K96" s="75"/>
      <c r="L96" s="75"/>
    </row>
    <row r="97" spans="1:12" ht="24.95" customHeight="1">
      <c r="A97" s="63" t="s">
        <v>178</v>
      </c>
      <c r="B97" s="6" t="s">
        <v>248</v>
      </c>
      <c r="C97" s="74">
        <v>1308500</v>
      </c>
      <c r="D97" s="75"/>
      <c r="E97" s="74">
        <v>1308500</v>
      </c>
      <c r="F97" s="75"/>
      <c r="G97" s="75"/>
      <c r="H97" s="75"/>
      <c r="I97" s="75"/>
      <c r="J97" s="75"/>
      <c r="K97" s="75"/>
      <c r="L97" s="75"/>
    </row>
    <row r="98" spans="1:12" ht="24.95" customHeight="1">
      <c r="A98" s="65">
        <v>20828</v>
      </c>
      <c r="B98" s="6" t="s">
        <v>309</v>
      </c>
      <c r="C98" s="74">
        <f>C99+C100</f>
        <v>385000</v>
      </c>
      <c r="D98" s="74"/>
      <c r="E98" s="74">
        <f t="shared" ref="E98" si="22">E99+E100</f>
        <v>385000</v>
      </c>
      <c r="F98" s="75"/>
      <c r="G98" s="75"/>
      <c r="H98" s="75"/>
      <c r="I98" s="75"/>
      <c r="J98" s="75"/>
      <c r="K98" s="75"/>
      <c r="L98" s="75"/>
    </row>
    <row r="99" spans="1:12" ht="24.95" customHeight="1">
      <c r="A99" s="63" t="s">
        <v>179</v>
      </c>
      <c r="B99" s="6" t="s">
        <v>249</v>
      </c>
      <c r="C99" s="74">
        <v>300000</v>
      </c>
      <c r="D99" s="75"/>
      <c r="E99" s="74">
        <v>300000</v>
      </c>
      <c r="F99" s="75"/>
      <c r="G99" s="75"/>
      <c r="H99" s="75"/>
      <c r="I99" s="75"/>
      <c r="J99" s="75"/>
      <c r="K99" s="75"/>
      <c r="L99" s="75"/>
    </row>
    <row r="100" spans="1:12" ht="24.95" customHeight="1">
      <c r="A100" s="63" t="s">
        <v>180</v>
      </c>
      <c r="B100" s="6" t="s">
        <v>250</v>
      </c>
      <c r="C100" s="74">
        <v>85000</v>
      </c>
      <c r="D100" s="75"/>
      <c r="E100" s="74">
        <v>85000</v>
      </c>
      <c r="F100" s="75"/>
      <c r="G100" s="75"/>
      <c r="H100" s="75"/>
      <c r="I100" s="75"/>
      <c r="J100" s="75"/>
      <c r="K100" s="75"/>
      <c r="L100" s="75"/>
    </row>
    <row r="101" spans="1:12" ht="24.95" customHeight="1">
      <c r="A101" s="65">
        <v>20899</v>
      </c>
      <c r="B101" s="6" t="s">
        <v>251</v>
      </c>
      <c r="C101" s="74">
        <f>C102</f>
        <v>1396890.72</v>
      </c>
      <c r="D101" s="75"/>
      <c r="E101" s="74">
        <f>E102</f>
        <v>1396890.72</v>
      </c>
      <c r="F101" s="75"/>
      <c r="G101" s="75"/>
      <c r="H101" s="75"/>
      <c r="I101" s="75"/>
      <c r="J101" s="75"/>
      <c r="K101" s="75"/>
      <c r="L101" s="75"/>
    </row>
    <row r="102" spans="1:12" ht="24.95" customHeight="1">
      <c r="A102" s="63" t="s">
        <v>181</v>
      </c>
      <c r="B102" s="6" t="s">
        <v>251</v>
      </c>
      <c r="C102" s="74">
        <v>1396890.72</v>
      </c>
      <c r="D102" s="75"/>
      <c r="E102" s="74">
        <v>1396890.72</v>
      </c>
      <c r="F102" s="75"/>
      <c r="G102" s="75"/>
      <c r="H102" s="75"/>
      <c r="I102" s="75"/>
      <c r="J102" s="75"/>
      <c r="K102" s="75"/>
      <c r="L102" s="75"/>
    </row>
    <row r="103" spans="1:12" ht="24.95" customHeight="1">
      <c r="A103" s="65">
        <v>210</v>
      </c>
      <c r="B103" s="6" t="s">
        <v>311</v>
      </c>
      <c r="C103" s="74">
        <f>C104+C106+C108+C110+C113+C116+C118</f>
        <v>10281114.959999999</v>
      </c>
      <c r="D103" s="74"/>
      <c r="E103" s="74">
        <f t="shared" ref="E103" si="23">E104+E106+E108+E110+E113+E116+E118</f>
        <v>10281114.959999999</v>
      </c>
      <c r="F103" s="75"/>
      <c r="G103" s="75"/>
      <c r="H103" s="75"/>
      <c r="I103" s="75"/>
      <c r="J103" s="75"/>
      <c r="K103" s="75"/>
      <c r="L103" s="75"/>
    </row>
    <row r="104" spans="1:12" ht="24.95" customHeight="1">
      <c r="A104" s="65">
        <v>21001</v>
      </c>
      <c r="B104" s="6" t="s">
        <v>312</v>
      </c>
      <c r="C104" s="74">
        <f>C105</f>
        <v>375000</v>
      </c>
      <c r="D104" s="74"/>
      <c r="E104" s="74">
        <f t="shared" ref="E104" si="24">E105</f>
        <v>375000</v>
      </c>
      <c r="F104" s="75"/>
      <c r="G104" s="75"/>
      <c r="H104" s="75"/>
      <c r="I104" s="75"/>
      <c r="J104" s="75"/>
      <c r="K104" s="75"/>
      <c r="L104" s="75"/>
    </row>
    <row r="105" spans="1:12" ht="24.95" customHeight="1">
      <c r="A105" s="63" t="s">
        <v>182</v>
      </c>
      <c r="B105" s="6" t="s">
        <v>252</v>
      </c>
      <c r="C105" s="74">
        <v>375000</v>
      </c>
      <c r="D105" s="75"/>
      <c r="E105" s="74">
        <v>375000</v>
      </c>
      <c r="F105" s="75"/>
      <c r="G105" s="75"/>
      <c r="H105" s="75"/>
      <c r="I105" s="75"/>
      <c r="J105" s="75"/>
      <c r="K105" s="75"/>
      <c r="L105" s="75"/>
    </row>
    <row r="106" spans="1:12" ht="24.95" customHeight="1">
      <c r="A106" s="65">
        <v>21004</v>
      </c>
      <c r="B106" s="6" t="s">
        <v>313</v>
      </c>
      <c r="C106" s="74">
        <f>C107</f>
        <v>1018000</v>
      </c>
      <c r="D106" s="75"/>
      <c r="E106" s="74">
        <f>E107</f>
        <v>1018000</v>
      </c>
      <c r="F106" s="75"/>
      <c r="G106" s="75"/>
      <c r="H106" s="75"/>
      <c r="I106" s="75"/>
      <c r="J106" s="75"/>
      <c r="K106" s="75"/>
      <c r="L106" s="75"/>
    </row>
    <row r="107" spans="1:12" ht="24.95" customHeight="1">
      <c r="A107" s="63" t="s">
        <v>183</v>
      </c>
      <c r="B107" s="6" t="s">
        <v>253</v>
      </c>
      <c r="C107" s="74">
        <v>1018000</v>
      </c>
      <c r="D107" s="75"/>
      <c r="E107" s="74">
        <v>1018000</v>
      </c>
      <c r="F107" s="75"/>
      <c r="G107" s="75"/>
      <c r="H107" s="75"/>
      <c r="I107" s="75"/>
      <c r="J107" s="75"/>
      <c r="K107" s="75"/>
      <c r="L107" s="75"/>
    </row>
    <row r="108" spans="1:12" ht="24.95" customHeight="1">
      <c r="A108" s="65">
        <v>21007</v>
      </c>
      <c r="B108" s="6" t="s">
        <v>314</v>
      </c>
      <c r="C108" s="74">
        <f>C109</f>
        <v>1650000</v>
      </c>
      <c r="D108" s="74"/>
      <c r="E108" s="74">
        <f t="shared" ref="E108" si="25">E109</f>
        <v>1650000</v>
      </c>
      <c r="F108" s="75"/>
      <c r="G108" s="75"/>
      <c r="H108" s="75"/>
      <c r="I108" s="75"/>
      <c r="J108" s="75"/>
      <c r="K108" s="75"/>
      <c r="L108" s="75"/>
    </row>
    <row r="109" spans="1:12" ht="24.95" customHeight="1">
      <c r="A109" s="63" t="s">
        <v>184</v>
      </c>
      <c r="B109" s="6" t="s">
        <v>254</v>
      </c>
      <c r="C109" s="74">
        <v>1650000</v>
      </c>
      <c r="D109" s="75"/>
      <c r="E109" s="74">
        <v>1650000</v>
      </c>
      <c r="F109" s="75"/>
      <c r="G109" s="75"/>
      <c r="H109" s="75"/>
      <c r="I109" s="75"/>
      <c r="J109" s="75"/>
      <c r="K109" s="75"/>
      <c r="L109" s="75"/>
    </row>
    <row r="110" spans="1:12" ht="24.95" customHeight="1">
      <c r="A110" s="65">
        <v>21011</v>
      </c>
      <c r="B110" s="6" t="s">
        <v>315</v>
      </c>
      <c r="C110" s="74">
        <f>C111+C112</f>
        <v>3647770.76</v>
      </c>
      <c r="D110" s="74"/>
      <c r="E110" s="74">
        <f t="shared" ref="E110" si="26">E111+E112</f>
        <v>3647770.76</v>
      </c>
      <c r="F110" s="75"/>
      <c r="G110" s="75"/>
      <c r="H110" s="75"/>
      <c r="I110" s="75"/>
      <c r="J110" s="75"/>
      <c r="K110" s="75"/>
      <c r="L110" s="75"/>
    </row>
    <row r="111" spans="1:12" ht="24.95" customHeight="1">
      <c r="A111" s="63" t="s">
        <v>185</v>
      </c>
      <c r="B111" s="6" t="s">
        <v>255</v>
      </c>
      <c r="C111" s="74">
        <v>3377770.76</v>
      </c>
      <c r="D111" s="75"/>
      <c r="E111" s="74">
        <v>3377770.76</v>
      </c>
      <c r="F111" s="75"/>
      <c r="G111" s="75"/>
      <c r="H111" s="75"/>
      <c r="I111" s="75"/>
      <c r="J111" s="75"/>
      <c r="K111" s="75"/>
      <c r="L111" s="75"/>
    </row>
    <row r="112" spans="1:12" ht="24.95" customHeight="1">
      <c r="A112" s="63" t="s">
        <v>186</v>
      </c>
      <c r="B112" s="6" t="s">
        <v>256</v>
      </c>
      <c r="C112" s="74">
        <v>270000</v>
      </c>
      <c r="D112" s="75"/>
      <c r="E112" s="74">
        <v>270000</v>
      </c>
      <c r="F112" s="75"/>
      <c r="G112" s="75"/>
      <c r="H112" s="75"/>
      <c r="I112" s="75"/>
      <c r="J112" s="75"/>
      <c r="K112" s="75"/>
      <c r="L112" s="75"/>
    </row>
    <row r="113" spans="1:12" ht="24.95" customHeight="1">
      <c r="A113" s="65">
        <v>21013</v>
      </c>
      <c r="B113" s="6" t="s">
        <v>316</v>
      </c>
      <c r="C113" s="74">
        <f>C114+C115</f>
        <v>2600000</v>
      </c>
      <c r="D113" s="74"/>
      <c r="E113" s="74">
        <f t="shared" ref="E113" si="27">E114+E115</f>
        <v>2600000</v>
      </c>
      <c r="F113" s="75"/>
      <c r="G113" s="75"/>
      <c r="H113" s="75"/>
      <c r="I113" s="75"/>
      <c r="J113" s="75"/>
      <c r="K113" s="75"/>
      <c r="L113" s="75"/>
    </row>
    <row r="114" spans="1:12" ht="24.95" customHeight="1">
      <c r="A114" s="63" t="s">
        <v>188</v>
      </c>
      <c r="B114" s="6" t="s">
        <v>258</v>
      </c>
      <c r="C114" s="74">
        <v>1600000</v>
      </c>
      <c r="D114" s="75"/>
      <c r="E114" s="74">
        <v>1600000</v>
      </c>
      <c r="F114" s="75"/>
      <c r="G114" s="75"/>
      <c r="H114" s="75"/>
      <c r="I114" s="75"/>
      <c r="J114" s="75"/>
      <c r="K114" s="75"/>
      <c r="L114" s="75"/>
    </row>
    <row r="115" spans="1:12" ht="24.95" customHeight="1">
      <c r="A115" s="63" t="s">
        <v>187</v>
      </c>
      <c r="B115" s="6" t="s">
        <v>257</v>
      </c>
      <c r="C115" s="74">
        <v>1000000</v>
      </c>
      <c r="D115" s="75"/>
      <c r="E115" s="74">
        <v>1000000</v>
      </c>
      <c r="F115" s="75"/>
      <c r="G115" s="75"/>
      <c r="H115" s="75"/>
      <c r="I115" s="75"/>
      <c r="J115" s="75"/>
      <c r="K115" s="75"/>
      <c r="L115" s="75"/>
    </row>
    <row r="116" spans="1:12" ht="24.95" customHeight="1">
      <c r="A116" s="65">
        <v>21014</v>
      </c>
      <c r="B116" s="6" t="s">
        <v>317</v>
      </c>
      <c r="C116" s="74">
        <f>C117</f>
        <v>50000</v>
      </c>
      <c r="D116" s="74"/>
      <c r="E116" s="74">
        <f t="shared" ref="E116" si="28">E117</f>
        <v>50000</v>
      </c>
      <c r="F116" s="75"/>
      <c r="G116" s="75"/>
      <c r="H116" s="75"/>
      <c r="I116" s="75"/>
      <c r="J116" s="75"/>
      <c r="K116" s="75"/>
      <c r="L116" s="75"/>
    </row>
    <row r="117" spans="1:12" ht="24.95" customHeight="1">
      <c r="A117" s="63" t="s">
        <v>189</v>
      </c>
      <c r="B117" s="6" t="s">
        <v>259</v>
      </c>
      <c r="C117" s="74">
        <v>50000</v>
      </c>
      <c r="D117" s="75"/>
      <c r="E117" s="74">
        <v>50000</v>
      </c>
      <c r="F117" s="75"/>
      <c r="G117" s="75"/>
      <c r="H117" s="75"/>
      <c r="I117" s="75"/>
      <c r="J117" s="75"/>
      <c r="K117" s="75"/>
      <c r="L117" s="75"/>
    </row>
    <row r="118" spans="1:12" ht="24.95" customHeight="1">
      <c r="A118" s="65">
        <v>21099</v>
      </c>
      <c r="B118" s="6" t="s">
        <v>260</v>
      </c>
      <c r="C118" s="74">
        <f>C119</f>
        <v>940344.2</v>
      </c>
      <c r="D118" s="75"/>
      <c r="E118" s="74">
        <f>E119</f>
        <v>940344.2</v>
      </c>
      <c r="F118" s="75"/>
      <c r="G118" s="75"/>
      <c r="H118" s="75"/>
      <c r="I118" s="75"/>
      <c r="J118" s="75"/>
      <c r="K118" s="75"/>
      <c r="L118" s="75"/>
    </row>
    <row r="119" spans="1:12" ht="24.95" customHeight="1">
      <c r="A119" s="63" t="s">
        <v>190</v>
      </c>
      <c r="B119" s="6" t="s">
        <v>260</v>
      </c>
      <c r="C119" s="74">
        <v>940344.2</v>
      </c>
      <c r="D119" s="75"/>
      <c r="E119" s="74">
        <v>940344.2</v>
      </c>
      <c r="F119" s="75"/>
      <c r="G119" s="75"/>
      <c r="H119" s="75"/>
      <c r="I119" s="75"/>
      <c r="J119" s="75"/>
      <c r="K119" s="75"/>
      <c r="L119" s="75"/>
    </row>
    <row r="120" spans="1:12" ht="24.95" customHeight="1">
      <c r="A120" s="65">
        <v>212</v>
      </c>
      <c r="B120" s="6" t="s">
        <v>319</v>
      </c>
      <c r="C120" s="74">
        <f>C121+C124+C126+C128</f>
        <v>69519843.020000011</v>
      </c>
      <c r="D120" s="74"/>
      <c r="E120" s="74">
        <f t="shared" ref="E120" si="29">E121+E124+E126+E128</f>
        <v>69519843.020000011</v>
      </c>
      <c r="F120" s="75"/>
      <c r="G120" s="75"/>
      <c r="H120" s="75"/>
      <c r="I120" s="75"/>
      <c r="J120" s="75"/>
      <c r="K120" s="75"/>
      <c r="L120" s="75"/>
    </row>
    <row r="121" spans="1:12" ht="24.95" customHeight="1">
      <c r="A121" s="65">
        <v>21201</v>
      </c>
      <c r="B121" s="6" t="s">
        <v>320</v>
      </c>
      <c r="C121" s="74">
        <f>C122+C123</f>
        <v>4400536.5999999996</v>
      </c>
      <c r="D121" s="74"/>
      <c r="E121" s="74">
        <f t="shared" ref="E121" si="30">E122+E123</f>
        <v>4400536.5999999996</v>
      </c>
      <c r="F121" s="75"/>
      <c r="G121" s="75"/>
      <c r="H121" s="75"/>
      <c r="I121" s="75"/>
      <c r="J121" s="75"/>
      <c r="K121" s="75"/>
      <c r="L121" s="75"/>
    </row>
    <row r="122" spans="1:12" ht="24.95" customHeight="1">
      <c r="A122" s="63" t="s">
        <v>191</v>
      </c>
      <c r="B122" s="6" t="s">
        <v>261</v>
      </c>
      <c r="C122" s="74">
        <v>889847.6</v>
      </c>
      <c r="D122" s="75"/>
      <c r="E122" s="74">
        <v>889847.6</v>
      </c>
      <c r="F122" s="75"/>
      <c r="G122" s="75"/>
      <c r="H122" s="75"/>
      <c r="I122" s="75"/>
      <c r="J122" s="75"/>
      <c r="K122" s="75"/>
      <c r="L122" s="75"/>
    </row>
    <row r="123" spans="1:12" ht="24.95" customHeight="1">
      <c r="A123" s="63" t="s">
        <v>192</v>
      </c>
      <c r="B123" s="6" t="s">
        <v>262</v>
      </c>
      <c r="C123" s="74">
        <v>3510689</v>
      </c>
      <c r="D123" s="75"/>
      <c r="E123" s="74">
        <v>3510689</v>
      </c>
      <c r="F123" s="75"/>
      <c r="G123" s="75"/>
      <c r="H123" s="75"/>
      <c r="I123" s="75"/>
      <c r="J123" s="75"/>
      <c r="K123" s="75"/>
      <c r="L123" s="75"/>
    </row>
    <row r="124" spans="1:12" ht="24.95" customHeight="1">
      <c r="A124" s="65">
        <v>21202</v>
      </c>
      <c r="B124" s="6" t="s">
        <v>263</v>
      </c>
      <c r="C124" s="74">
        <f>C125</f>
        <v>56472026.420000002</v>
      </c>
      <c r="D124" s="74"/>
      <c r="E124" s="74">
        <f t="shared" ref="E124" si="31">E125</f>
        <v>56472026.420000002</v>
      </c>
      <c r="F124" s="75"/>
      <c r="G124" s="75"/>
      <c r="H124" s="75"/>
      <c r="I124" s="75"/>
      <c r="J124" s="75"/>
      <c r="K124" s="75"/>
      <c r="L124" s="75"/>
    </row>
    <row r="125" spans="1:12" ht="24.95" customHeight="1">
      <c r="A125" s="63" t="s">
        <v>193</v>
      </c>
      <c r="B125" s="6" t="s">
        <v>263</v>
      </c>
      <c r="C125" s="74">
        <v>56472026.420000002</v>
      </c>
      <c r="D125" s="75"/>
      <c r="E125" s="74">
        <v>56472026.420000002</v>
      </c>
      <c r="F125" s="75"/>
      <c r="G125" s="75"/>
      <c r="H125" s="75"/>
      <c r="I125" s="75"/>
      <c r="J125" s="75"/>
      <c r="K125" s="75"/>
      <c r="L125" s="75"/>
    </row>
    <row r="126" spans="1:12" ht="24.95" customHeight="1">
      <c r="A126" s="65">
        <v>21205</v>
      </c>
      <c r="B126" s="6" t="s">
        <v>264</v>
      </c>
      <c r="C126" s="74">
        <f>C127</f>
        <v>8450000</v>
      </c>
      <c r="D126" s="74"/>
      <c r="E126" s="74">
        <f t="shared" ref="E126" si="32">E127</f>
        <v>8450000</v>
      </c>
      <c r="F126" s="75"/>
      <c r="G126" s="75"/>
      <c r="H126" s="75"/>
      <c r="I126" s="75"/>
      <c r="J126" s="75"/>
      <c r="K126" s="75"/>
      <c r="L126" s="75"/>
    </row>
    <row r="127" spans="1:12" ht="24.95" customHeight="1">
      <c r="A127" s="63" t="s">
        <v>194</v>
      </c>
      <c r="B127" s="6" t="s">
        <v>264</v>
      </c>
      <c r="C127" s="74">
        <v>8450000</v>
      </c>
      <c r="D127" s="75"/>
      <c r="E127" s="74">
        <v>8450000</v>
      </c>
      <c r="F127" s="75"/>
      <c r="G127" s="75"/>
      <c r="H127" s="75"/>
      <c r="I127" s="75"/>
      <c r="J127" s="75"/>
      <c r="K127" s="75"/>
      <c r="L127" s="75"/>
    </row>
    <row r="128" spans="1:12" ht="24.95" customHeight="1">
      <c r="A128" s="65">
        <v>21299</v>
      </c>
      <c r="B128" s="6" t="s">
        <v>265</v>
      </c>
      <c r="C128" s="74">
        <f>C129</f>
        <v>197280</v>
      </c>
      <c r="D128" s="74"/>
      <c r="E128" s="74">
        <f t="shared" ref="E128" si="33">E129</f>
        <v>197280</v>
      </c>
      <c r="F128" s="75"/>
      <c r="G128" s="75"/>
      <c r="H128" s="75"/>
      <c r="I128" s="75"/>
      <c r="J128" s="75"/>
      <c r="K128" s="75"/>
      <c r="L128" s="75"/>
    </row>
    <row r="129" spans="1:12" ht="24.95" customHeight="1">
      <c r="A129" s="63" t="s">
        <v>195</v>
      </c>
      <c r="B129" s="6" t="s">
        <v>265</v>
      </c>
      <c r="C129" s="74">
        <v>197280</v>
      </c>
      <c r="D129" s="75"/>
      <c r="E129" s="74">
        <v>197280</v>
      </c>
      <c r="F129" s="75"/>
      <c r="G129" s="75"/>
      <c r="H129" s="75"/>
      <c r="I129" s="75"/>
      <c r="J129" s="75"/>
      <c r="K129" s="75"/>
      <c r="L129" s="75"/>
    </row>
    <row r="130" spans="1:12" ht="24.95" customHeight="1">
      <c r="A130" s="65">
        <v>221</v>
      </c>
      <c r="B130" s="6" t="s">
        <v>322</v>
      </c>
      <c r="C130" s="74">
        <f>C131</f>
        <v>6298710.2400000002</v>
      </c>
      <c r="D130" s="74"/>
      <c r="E130" s="74">
        <f t="shared" ref="E130" si="34">E131</f>
        <v>6298710.2400000002</v>
      </c>
      <c r="F130" s="75"/>
      <c r="G130" s="75"/>
      <c r="H130" s="75"/>
      <c r="I130" s="75"/>
      <c r="J130" s="75"/>
      <c r="K130" s="75"/>
      <c r="L130" s="75"/>
    </row>
    <row r="131" spans="1:12" ht="24.95" customHeight="1">
      <c r="A131" s="65">
        <v>22102</v>
      </c>
      <c r="B131" s="6" t="s">
        <v>323</v>
      </c>
      <c r="C131" s="74">
        <f>C132+C133</f>
        <v>6298710.2400000002</v>
      </c>
      <c r="D131" s="74"/>
      <c r="E131" s="74">
        <f t="shared" ref="E131" si="35">E132+E133</f>
        <v>6298710.2400000002</v>
      </c>
      <c r="F131" s="75"/>
      <c r="G131" s="75"/>
      <c r="H131" s="75"/>
      <c r="I131" s="75"/>
      <c r="J131" s="75"/>
      <c r="K131" s="75"/>
      <c r="L131" s="75"/>
    </row>
    <row r="132" spans="1:12" ht="24.95" customHeight="1">
      <c r="A132" s="63" t="s">
        <v>197</v>
      </c>
      <c r="B132" s="6" t="s">
        <v>267</v>
      </c>
      <c r="C132" s="74">
        <v>3450582.24</v>
      </c>
      <c r="D132" s="75"/>
      <c r="E132" s="74">
        <v>3450582.24</v>
      </c>
      <c r="F132" s="75"/>
      <c r="G132" s="75"/>
      <c r="H132" s="75"/>
      <c r="I132" s="75"/>
      <c r="J132" s="75"/>
      <c r="K132" s="75"/>
      <c r="L132" s="75"/>
    </row>
    <row r="133" spans="1:12" ht="24.95" customHeight="1">
      <c r="A133" s="63" t="s">
        <v>196</v>
      </c>
      <c r="B133" s="6" t="s">
        <v>266</v>
      </c>
      <c r="C133" s="74">
        <v>2848128</v>
      </c>
      <c r="D133" s="75"/>
      <c r="E133" s="74">
        <v>2848128</v>
      </c>
      <c r="F133" s="75"/>
      <c r="G133" s="75"/>
      <c r="H133" s="75"/>
      <c r="I133" s="75"/>
      <c r="J133" s="75"/>
      <c r="K133" s="75"/>
      <c r="L133" s="75"/>
    </row>
    <row r="134" spans="1:12" ht="25.5" customHeight="1">
      <c r="C134" s="76"/>
    </row>
    <row r="135" spans="1:12" ht="25.5" customHeight="1"/>
    <row r="136" spans="1:12" ht="25.5" customHeight="1"/>
  </sheetData>
  <mergeCells count="13">
    <mergeCell ref="A2:L2"/>
    <mergeCell ref="G4:G5"/>
    <mergeCell ref="H4:H5"/>
    <mergeCell ref="I4:I5"/>
    <mergeCell ref="J4:J5"/>
    <mergeCell ref="K4:K5"/>
    <mergeCell ref="L4:L5"/>
    <mergeCell ref="K3:L3"/>
    <mergeCell ref="A4:B4"/>
    <mergeCell ref="C4:C5"/>
    <mergeCell ref="D4:D5"/>
    <mergeCell ref="E4:E5"/>
    <mergeCell ref="F4:F5"/>
  </mergeCells>
  <phoneticPr fontId="1" type="noConversion"/>
  <pageMargins left="0.7" right="0.7" top="0.75" bottom="0.75" header="0.3" footer="0.3"/>
  <ignoredErrors>
    <ignoredError sqref="C11 E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workbookViewId="0">
      <selection activeCell="A4" sqref="A4:XFD133"/>
    </sheetView>
  </sheetViews>
  <sheetFormatPr defaultRowHeight="13.5"/>
  <cols>
    <col min="2" max="2" width="34.875" bestFit="1" customWidth="1"/>
    <col min="3" max="3" width="14.125" bestFit="1" customWidth="1"/>
    <col min="4" max="5" width="15.125" style="85" bestFit="1" customWidth="1"/>
    <col min="6" max="6" width="12.75" customWidth="1"/>
    <col min="7" max="7" width="16.375" customWidth="1"/>
    <col min="8" max="8" width="16.5" customWidth="1"/>
  </cols>
  <sheetData>
    <row r="1" spans="1:8" ht="17.25" customHeight="1">
      <c r="A1" s="52" t="s">
        <v>94</v>
      </c>
    </row>
    <row r="2" spans="1:8" ht="25.5" customHeight="1">
      <c r="A2" s="114" t="s">
        <v>59</v>
      </c>
      <c r="B2" s="114"/>
      <c r="C2" s="114"/>
      <c r="D2" s="114"/>
      <c r="E2" s="114"/>
      <c r="F2" s="114"/>
      <c r="G2" s="114"/>
      <c r="H2" s="114"/>
    </row>
    <row r="3" spans="1:8" ht="22.5" customHeight="1">
      <c r="A3" s="10"/>
      <c r="B3" s="10"/>
      <c r="C3" s="10"/>
      <c r="D3" s="86"/>
      <c r="E3" s="86"/>
      <c r="F3" s="10"/>
      <c r="G3" s="16" t="s">
        <v>45</v>
      </c>
      <c r="H3" s="10"/>
    </row>
    <row r="4" spans="1:8" ht="24.95" customHeight="1">
      <c r="A4" s="11" t="s">
        <v>39</v>
      </c>
      <c r="B4" s="11" t="s">
        <v>36</v>
      </c>
      <c r="C4" s="11" t="s">
        <v>31</v>
      </c>
      <c r="D4" s="87" t="s">
        <v>40</v>
      </c>
      <c r="E4" s="87" t="s">
        <v>41</v>
      </c>
      <c r="F4" s="12" t="s">
        <v>42</v>
      </c>
      <c r="G4" s="12" t="s">
        <v>43</v>
      </c>
      <c r="H4" s="13" t="s">
        <v>44</v>
      </c>
    </row>
    <row r="5" spans="1:8" ht="24.95" customHeight="1">
      <c r="A5" s="4">
        <v>201</v>
      </c>
      <c r="B5" s="6" t="s">
        <v>270</v>
      </c>
      <c r="C5" s="84">
        <f>C6+C8+C10+C13+C15+C17+C19+C21+C23+C25+C27+C29</f>
        <v>57155941.840000011</v>
      </c>
      <c r="D5" s="88">
        <f t="shared" ref="D5:E5" si="0">D6+D8+D10+D13+D15+D17+D19+D21+D23+D25+D27+D29</f>
        <v>34363568.939999998</v>
      </c>
      <c r="E5" s="84">
        <f t="shared" si="0"/>
        <v>22792372.899999999</v>
      </c>
      <c r="F5" s="3"/>
      <c r="G5" s="14"/>
      <c r="H5" s="8"/>
    </row>
    <row r="6" spans="1:8" ht="24.95" customHeight="1">
      <c r="A6" s="4">
        <v>20101</v>
      </c>
      <c r="B6" s="6" t="s">
        <v>271</v>
      </c>
      <c r="C6" s="84">
        <f>SUM(C7)</f>
        <v>200000</v>
      </c>
      <c r="D6" s="88">
        <f t="shared" ref="D6:E6" si="1">SUM(D7)</f>
        <v>0</v>
      </c>
      <c r="E6" s="84">
        <f t="shared" si="1"/>
        <v>200000</v>
      </c>
      <c r="F6" s="3"/>
      <c r="G6" s="14"/>
      <c r="H6" s="8"/>
    </row>
    <row r="7" spans="1:8" ht="24.95" customHeight="1">
      <c r="A7" s="4" t="s">
        <v>126</v>
      </c>
      <c r="B7" s="6" t="s">
        <v>198</v>
      </c>
      <c r="C7" s="84">
        <v>200000</v>
      </c>
      <c r="D7" s="88">
        <v>0</v>
      </c>
      <c r="E7" s="89">
        <v>200000</v>
      </c>
      <c r="F7" s="3"/>
      <c r="G7" s="14"/>
      <c r="H7" s="8"/>
    </row>
    <row r="8" spans="1:8" ht="24.95" customHeight="1">
      <c r="A8" s="4">
        <v>20102</v>
      </c>
      <c r="B8" s="6" t="s">
        <v>272</v>
      </c>
      <c r="C8" s="84">
        <f>SUM(C9)</f>
        <v>30000</v>
      </c>
      <c r="D8" s="88">
        <f t="shared" ref="D8:E8" si="2">SUM(D9)</f>
        <v>0</v>
      </c>
      <c r="E8" s="84">
        <f t="shared" si="2"/>
        <v>30000</v>
      </c>
      <c r="F8" s="3"/>
      <c r="G8" s="14"/>
      <c r="H8" s="8"/>
    </row>
    <row r="9" spans="1:8" ht="24.95" customHeight="1">
      <c r="A9" s="4" t="s">
        <v>127</v>
      </c>
      <c r="B9" s="6" t="s">
        <v>199</v>
      </c>
      <c r="C9" s="84">
        <v>30000</v>
      </c>
      <c r="D9" s="88">
        <v>0</v>
      </c>
      <c r="E9" s="89">
        <v>30000</v>
      </c>
      <c r="F9" s="3"/>
      <c r="G9" s="14"/>
      <c r="H9" s="8"/>
    </row>
    <row r="10" spans="1:8" ht="24.95" customHeight="1">
      <c r="A10" s="4">
        <v>20103</v>
      </c>
      <c r="B10" s="6" t="s">
        <v>273</v>
      </c>
      <c r="C10" s="84">
        <f>SUM(C11:C12)</f>
        <v>39382766.390000008</v>
      </c>
      <c r="D10" s="84">
        <f t="shared" ref="D10:E10" si="3">SUM(D11:D12)</f>
        <v>34363568.939999998</v>
      </c>
      <c r="E10" s="84">
        <f t="shared" si="3"/>
        <v>5019197.45</v>
      </c>
      <c r="F10" s="3"/>
      <c r="G10" s="14"/>
      <c r="H10" s="8"/>
    </row>
    <row r="11" spans="1:8" ht="24.95" customHeight="1">
      <c r="A11" s="4" t="s">
        <v>128</v>
      </c>
      <c r="B11" s="6" t="s">
        <v>37</v>
      </c>
      <c r="C11" s="84">
        <v>34363568.940000005</v>
      </c>
      <c r="D11" s="88">
        <v>34363568.939999998</v>
      </c>
      <c r="E11" s="88">
        <v>0</v>
      </c>
      <c r="F11" s="3"/>
      <c r="G11" s="14"/>
      <c r="H11" s="8"/>
    </row>
    <row r="12" spans="1:8" ht="24.95" customHeight="1">
      <c r="A12" s="4" t="s">
        <v>129</v>
      </c>
      <c r="B12" s="6" t="s">
        <v>200</v>
      </c>
      <c r="C12" s="84">
        <v>5019197.45</v>
      </c>
      <c r="D12" s="88">
        <v>0</v>
      </c>
      <c r="E12" s="89">
        <v>5019197.45</v>
      </c>
      <c r="F12" s="3"/>
      <c r="G12" s="14"/>
      <c r="H12" s="8"/>
    </row>
    <row r="13" spans="1:8" ht="24.95" customHeight="1">
      <c r="A13" s="4">
        <v>20105</v>
      </c>
      <c r="B13" s="6" t="s">
        <v>274</v>
      </c>
      <c r="C13" s="84">
        <f>SUM(C14)</f>
        <v>1156500</v>
      </c>
      <c r="D13" s="88">
        <f t="shared" ref="D13:E13" si="4">SUM(D14)</f>
        <v>0</v>
      </c>
      <c r="E13" s="84">
        <f t="shared" si="4"/>
        <v>1156500</v>
      </c>
      <c r="F13" s="3"/>
      <c r="G13" s="14"/>
      <c r="H13" s="8"/>
    </row>
    <row r="14" spans="1:8" ht="24.95" customHeight="1">
      <c r="A14" s="4" t="s">
        <v>130</v>
      </c>
      <c r="B14" s="6" t="s">
        <v>201</v>
      </c>
      <c r="C14" s="84">
        <v>1156500</v>
      </c>
      <c r="D14" s="88">
        <v>0</v>
      </c>
      <c r="E14" s="89">
        <v>1156500</v>
      </c>
      <c r="F14" s="3"/>
      <c r="G14" s="14"/>
      <c r="H14" s="8"/>
    </row>
    <row r="15" spans="1:8" ht="24.95" customHeight="1">
      <c r="A15" s="4">
        <v>20106</v>
      </c>
      <c r="B15" s="6" t="s">
        <v>275</v>
      </c>
      <c r="C15" s="84">
        <f>SUM(C16)</f>
        <v>1210720</v>
      </c>
      <c r="D15" s="88">
        <f t="shared" ref="D15:E15" si="5">SUM(D16)</f>
        <v>0</v>
      </c>
      <c r="E15" s="84">
        <f t="shared" si="5"/>
        <v>1210720</v>
      </c>
      <c r="F15" s="3"/>
      <c r="G15" s="14"/>
      <c r="H15" s="8"/>
    </row>
    <row r="16" spans="1:8" ht="24.95" customHeight="1">
      <c r="A16" s="4" t="s">
        <v>131</v>
      </c>
      <c r="B16" s="6" t="s">
        <v>202</v>
      </c>
      <c r="C16" s="84">
        <v>1210720</v>
      </c>
      <c r="D16" s="88">
        <v>0</v>
      </c>
      <c r="E16" s="89">
        <v>1210720</v>
      </c>
      <c r="F16" s="3"/>
      <c r="G16" s="14"/>
      <c r="H16" s="8"/>
    </row>
    <row r="17" spans="1:8" ht="24.95" customHeight="1">
      <c r="A17" s="4">
        <v>20111</v>
      </c>
      <c r="B17" s="6" t="s">
        <v>276</v>
      </c>
      <c r="C17" s="84">
        <f>SUM(C18)</f>
        <v>50000</v>
      </c>
      <c r="D17" s="88">
        <f t="shared" ref="D17:E17" si="6">SUM(D18)</f>
        <v>0</v>
      </c>
      <c r="E17" s="84">
        <f t="shared" si="6"/>
        <v>50000</v>
      </c>
      <c r="F17" s="3"/>
      <c r="G17" s="14"/>
      <c r="H17" s="8"/>
    </row>
    <row r="18" spans="1:8" ht="24.95" customHeight="1">
      <c r="A18" s="4" t="s">
        <v>132</v>
      </c>
      <c r="B18" s="6" t="s">
        <v>203</v>
      </c>
      <c r="C18" s="84">
        <v>50000</v>
      </c>
      <c r="D18" s="88">
        <v>0</v>
      </c>
      <c r="E18" s="89">
        <v>50000</v>
      </c>
      <c r="F18" s="3"/>
      <c r="G18" s="14"/>
      <c r="H18" s="8"/>
    </row>
    <row r="19" spans="1:8" ht="24.95" customHeight="1">
      <c r="A19" s="4">
        <v>20123</v>
      </c>
      <c r="B19" s="6" t="s">
        <v>277</v>
      </c>
      <c r="C19" s="84">
        <f>SUM(C20)</f>
        <v>1100000</v>
      </c>
      <c r="D19" s="88">
        <f t="shared" ref="D19:E19" si="7">SUM(D20)</f>
        <v>0</v>
      </c>
      <c r="E19" s="84">
        <f t="shared" si="7"/>
        <v>1100000</v>
      </c>
      <c r="F19" s="3"/>
      <c r="G19" s="14"/>
      <c r="H19" s="8"/>
    </row>
    <row r="20" spans="1:8" ht="24.95" customHeight="1">
      <c r="A20" s="4" t="s">
        <v>133</v>
      </c>
      <c r="B20" s="6" t="s">
        <v>204</v>
      </c>
      <c r="C20" s="84">
        <v>1100000</v>
      </c>
      <c r="D20" s="88">
        <v>0</v>
      </c>
      <c r="E20" s="89">
        <v>1100000</v>
      </c>
      <c r="F20" s="3"/>
      <c r="G20" s="14"/>
      <c r="H20" s="8"/>
    </row>
    <row r="21" spans="1:8" ht="24.95" customHeight="1">
      <c r="A21" s="4">
        <v>20129</v>
      </c>
      <c r="B21" s="6" t="s">
        <v>278</v>
      </c>
      <c r="C21" s="84">
        <f>SUM(C22)</f>
        <v>3280000</v>
      </c>
      <c r="D21" s="88">
        <f t="shared" ref="D21:E21" si="8">SUM(D22)</f>
        <v>0</v>
      </c>
      <c r="E21" s="84">
        <f t="shared" si="8"/>
        <v>3280000</v>
      </c>
      <c r="F21" s="3"/>
      <c r="G21" s="14"/>
      <c r="H21" s="8"/>
    </row>
    <row r="22" spans="1:8" ht="24.95" customHeight="1">
      <c r="A22" s="4" t="s">
        <v>134</v>
      </c>
      <c r="B22" s="6" t="s">
        <v>205</v>
      </c>
      <c r="C22" s="84">
        <v>3280000</v>
      </c>
      <c r="D22" s="88">
        <v>0</v>
      </c>
      <c r="E22" s="89">
        <v>3280000</v>
      </c>
      <c r="F22" s="3"/>
      <c r="G22" s="14"/>
      <c r="H22" s="8"/>
    </row>
    <row r="23" spans="1:8" ht="24.95" customHeight="1">
      <c r="A23" s="4">
        <v>20132</v>
      </c>
      <c r="B23" s="6" t="s">
        <v>279</v>
      </c>
      <c r="C23" s="84">
        <f>SUM(C24)</f>
        <v>4000000</v>
      </c>
      <c r="D23" s="88">
        <f t="shared" ref="D23:E23" si="9">SUM(D24)</f>
        <v>0</v>
      </c>
      <c r="E23" s="84">
        <f t="shared" si="9"/>
        <v>4000000</v>
      </c>
      <c r="F23" s="3"/>
      <c r="G23" s="14"/>
      <c r="H23" s="8"/>
    </row>
    <row r="24" spans="1:8" ht="24.95" customHeight="1">
      <c r="A24" s="4" t="s">
        <v>135</v>
      </c>
      <c r="B24" s="6" t="s">
        <v>206</v>
      </c>
      <c r="C24" s="84">
        <v>4000000</v>
      </c>
      <c r="D24" s="88">
        <v>0</v>
      </c>
      <c r="E24" s="89">
        <v>4000000</v>
      </c>
      <c r="F24" s="3"/>
      <c r="G24" s="14"/>
      <c r="H24" s="8"/>
    </row>
    <row r="25" spans="1:8" ht="24.95" customHeight="1">
      <c r="A25" s="4">
        <v>20133</v>
      </c>
      <c r="B25" s="6" t="s">
        <v>280</v>
      </c>
      <c r="C25" s="84">
        <f>SUM(C26)</f>
        <v>1220000</v>
      </c>
      <c r="D25" s="88">
        <f t="shared" ref="D25:E25" si="10">SUM(D26)</f>
        <v>0</v>
      </c>
      <c r="E25" s="84">
        <f t="shared" si="10"/>
        <v>1220000</v>
      </c>
      <c r="F25" s="3"/>
      <c r="G25" s="14"/>
      <c r="H25" s="8"/>
    </row>
    <row r="26" spans="1:8" ht="24.95" customHeight="1">
      <c r="A26" s="4" t="s">
        <v>136</v>
      </c>
      <c r="B26" s="6" t="s">
        <v>207</v>
      </c>
      <c r="C26" s="84">
        <v>1220000</v>
      </c>
      <c r="D26" s="88">
        <v>0</v>
      </c>
      <c r="E26" s="89">
        <v>1220000</v>
      </c>
      <c r="F26" s="3"/>
      <c r="G26" s="14"/>
      <c r="H26" s="8"/>
    </row>
    <row r="27" spans="1:8" ht="24.95" customHeight="1">
      <c r="A27" s="4">
        <v>20134</v>
      </c>
      <c r="B27" s="6" t="s">
        <v>281</v>
      </c>
      <c r="C27" s="84">
        <f>SUM(C28)</f>
        <v>600000</v>
      </c>
      <c r="D27" s="88">
        <f t="shared" ref="D27:E27" si="11">SUM(D28)</f>
        <v>0</v>
      </c>
      <c r="E27" s="84">
        <f t="shared" si="11"/>
        <v>600000</v>
      </c>
      <c r="F27" s="3"/>
      <c r="G27" s="14"/>
      <c r="H27" s="8"/>
    </row>
    <row r="28" spans="1:8" ht="24.95" customHeight="1">
      <c r="A28" s="4" t="s">
        <v>137</v>
      </c>
      <c r="B28" s="6" t="s">
        <v>208</v>
      </c>
      <c r="C28" s="84">
        <v>600000</v>
      </c>
      <c r="D28" s="88">
        <v>0</v>
      </c>
      <c r="E28" s="89">
        <v>600000</v>
      </c>
      <c r="F28" s="3"/>
      <c r="G28" s="14"/>
      <c r="H28" s="8"/>
    </row>
    <row r="29" spans="1:8" ht="24.95" customHeight="1">
      <c r="A29" s="4">
        <v>20136</v>
      </c>
      <c r="B29" s="6" t="s">
        <v>282</v>
      </c>
      <c r="C29" s="84">
        <f>SUM(C30)</f>
        <v>4925955.45</v>
      </c>
      <c r="D29" s="88">
        <f t="shared" ref="D29:E29" si="12">SUM(D30)</f>
        <v>0</v>
      </c>
      <c r="E29" s="84">
        <f t="shared" si="12"/>
        <v>4925955.45</v>
      </c>
      <c r="F29" s="3"/>
      <c r="G29" s="14"/>
      <c r="H29" s="8"/>
    </row>
    <row r="30" spans="1:8" ht="24.95" customHeight="1">
      <c r="A30" s="4" t="s">
        <v>138</v>
      </c>
      <c r="B30" s="6" t="s">
        <v>282</v>
      </c>
      <c r="C30" s="84">
        <v>4925955.45</v>
      </c>
      <c r="D30" s="88">
        <v>0</v>
      </c>
      <c r="E30" s="89">
        <v>4925955.45</v>
      </c>
      <c r="F30" s="3"/>
      <c r="G30" s="14"/>
      <c r="H30" s="8"/>
    </row>
    <row r="31" spans="1:8" ht="24.95" customHeight="1">
      <c r="A31" s="4">
        <v>203</v>
      </c>
      <c r="B31" s="6" t="s">
        <v>284</v>
      </c>
      <c r="C31" s="84">
        <f>C32</f>
        <v>60000</v>
      </c>
      <c r="D31" s="88">
        <f t="shared" ref="D31:E31" si="13">D32</f>
        <v>0</v>
      </c>
      <c r="E31" s="84">
        <f t="shared" si="13"/>
        <v>60000</v>
      </c>
      <c r="F31" s="3"/>
      <c r="G31" s="14"/>
      <c r="H31" s="8"/>
    </row>
    <row r="32" spans="1:8" ht="24.95" customHeight="1">
      <c r="A32" s="4">
        <v>20306</v>
      </c>
      <c r="B32" s="6" t="s">
        <v>285</v>
      </c>
      <c r="C32" s="84">
        <f>C33+C34+C35</f>
        <v>60000</v>
      </c>
      <c r="D32" s="88">
        <f t="shared" ref="D32:E32" si="14">D33+D34+D35</f>
        <v>0</v>
      </c>
      <c r="E32" s="84">
        <f t="shared" si="14"/>
        <v>60000</v>
      </c>
      <c r="F32" s="3"/>
      <c r="G32" s="14"/>
      <c r="H32" s="8"/>
    </row>
    <row r="33" spans="1:8" ht="24.95" customHeight="1">
      <c r="A33" s="4" t="s">
        <v>140</v>
      </c>
      <c r="B33" s="6" t="s">
        <v>210</v>
      </c>
      <c r="C33" s="84">
        <v>20000</v>
      </c>
      <c r="D33" s="88">
        <v>0</v>
      </c>
      <c r="E33" s="89">
        <v>20000</v>
      </c>
      <c r="F33" s="3"/>
      <c r="G33" s="14"/>
      <c r="H33" s="8"/>
    </row>
    <row r="34" spans="1:8" ht="24.95" customHeight="1">
      <c r="A34" s="4" t="s">
        <v>141</v>
      </c>
      <c r="B34" s="6" t="s">
        <v>211</v>
      </c>
      <c r="C34" s="84">
        <v>20000</v>
      </c>
      <c r="D34" s="88">
        <v>0</v>
      </c>
      <c r="E34" s="89">
        <v>20000</v>
      </c>
      <c r="F34" s="3"/>
      <c r="G34" s="14"/>
      <c r="H34" s="8"/>
    </row>
    <row r="35" spans="1:8" ht="24.95" customHeight="1">
      <c r="A35" s="4" t="s">
        <v>139</v>
      </c>
      <c r="B35" s="6" t="s">
        <v>209</v>
      </c>
      <c r="C35" s="84">
        <v>20000</v>
      </c>
      <c r="D35" s="88">
        <v>0</v>
      </c>
      <c r="E35" s="89">
        <v>20000</v>
      </c>
      <c r="F35" s="3"/>
      <c r="G35" s="14"/>
      <c r="H35" s="8"/>
    </row>
    <row r="36" spans="1:8" ht="24.95" customHeight="1">
      <c r="A36" s="4">
        <v>204</v>
      </c>
      <c r="B36" s="6" t="s">
        <v>286</v>
      </c>
      <c r="C36" s="84">
        <f>C37+C42</f>
        <v>5829205.7800000003</v>
      </c>
      <c r="D36" s="88">
        <f t="shared" ref="D36:E36" si="15">D37+D42</f>
        <v>0</v>
      </c>
      <c r="E36" s="84">
        <f t="shared" si="15"/>
        <v>5829205.7800000003</v>
      </c>
      <c r="F36" s="3"/>
      <c r="G36" s="14"/>
      <c r="H36" s="8"/>
    </row>
    <row r="37" spans="1:8" ht="24.95" customHeight="1">
      <c r="A37" s="4">
        <v>20406</v>
      </c>
      <c r="B37" s="6" t="s">
        <v>287</v>
      </c>
      <c r="C37" s="84">
        <f>C38+C39+C40+C41</f>
        <v>1284585.28</v>
      </c>
      <c r="D37" s="88">
        <f t="shared" ref="D37:E37" si="16">D38+D39+D40+D41</f>
        <v>0</v>
      </c>
      <c r="E37" s="84">
        <f t="shared" si="16"/>
        <v>1284585.28</v>
      </c>
      <c r="F37" s="3"/>
      <c r="G37" s="14"/>
      <c r="H37" s="8"/>
    </row>
    <row r="38" spans="1:8" ht="24.95" customHeight="1">
      <c r="A38" s="4" t="s">
        <v>143</v>
      </c>
      <c r="B38" s="6" t="s">
        <v>213</v>
      </c>
      <c r="C38" s="84">
        <v>428700</v>
      </c>
      <c r="D38" s="88">
        <v>0</v>
      </c>
      <c r="E38" s="89">
        <v>428700</v>
      </c>
      <c r="F38" s="3"/>
      <c r="G38" s="14"/>
      <c r="H38" s="8"/>
    </row>
    <row r="39" spans="1:8" ht="24.95" customHeight="1">
      <c r="A39" s="4" t="s">
        <v>144</v>
      </c>
      <c r="B39" s="6" t="s">
        <v>214</v>
      </c>
      <c r="C39" s="84">
        <v>289840</v>
      </c>
      <c r="D39" s="88">
        <v>0</v>
      </c>
      <c r="E39" s="89">
        <v>289840</v>
      </c>
      <c r="F39" s="3"/>
      <c r="G39" s="14"/>
      <c r="H39" s="8"/>
    </row>
    <row r="40" spans="1:8" ht="24.95" customHeight="1">
      <c r="A40" s="4" t="s">
        <v>145</v>
      </c>
      <c r="B40" s="6" t="s">
        <v>215</v>
      </c>
      <c r="C40" s="84">
        <v>49080</v>
      </c>
      <c r="D40" s="88">
        <v>0</v>
      </c>
      <c r="E40" s="89">
        <v>49080</v>
      </c>
      <c r="F40" s="3"/>
      <c r="G40" s="14"/>
      <c r="H40" s="8"/>
    </row>
    <row r="41" spans="1:8" ht="24.95" customHeight="1">
      <c r="A41" s="4" t="s">
        <v>142</v>
      </c>
      <c r="B41" s="6" t="s">
        <v>212</v>
      </c>
      <c r="C41" s="84">
        <v>516965.28</v>
      </c>
      <c r="D41" s="88">
        <v>0</v>
      </c>
      <c r="E41" s="89">
        <v>516965.28</v>
      </c>
      <c r="F41" s="3"/>
      <c r="G41" s="14"/>
      <c r="H41" s="8"/>
    </row>
    <row r="42" spans="1:8" ht="24.95" customHeight="1">
      <c r="A42" s="4">
        <v>20499</v>
      </c>
      <c r="B42" s="6" t="s">
        <v>216</v>
      </c>
      <c r="C42" s="84">
        <f>C43</f>
        <v>4544620.5</v>
      </c>
      <c r="D42" s="88">
        <f t="shared" ref="D42:E42" si="17">D43</f>
        <v>0</v>
      </c>
      <c r="E42" s="84">
        <f t="shared" si="17"/>
        <v>4544620.5</v>
      </c>
      <c r="F42" s="3"/>
      <c r="G42" s="14"/>
      <c r="H42" s="8"/>
    </row>
    <row r="43" spans="1:8" ht="24.95" customHeight="1">
      <c r="A43" s="4" t="s">
        <v>146</v>
      </c>
      <c r="B43" s="6" t="s">
        <v>216</v>
      </c>
      <c r="C43" s="84">
        <v>4544620.5</v>
      </c>
      <c r="D43" s="88">
        <v>0</v>
      </c>
      <c r="E43" s="89">
        <v>4544620.5</v>
      </c>
      <c r="F43" s="3"/>
      <c r="G43" s="14"/>
      <c r="H43" s="8"/>
    </row>
    <row r="44" spans="1:8" ht="24.95" customHeight="1">
      <c r="A44" s="4">
        <v>205</v>
      </c>
      <c r="B44" s="6" t="s">
        <v>288</v>
      </c>
      <c r="C44" s="84">
        <f>C45</f>
        <v>178568</v>
      </c>
      <c r="D44" s="84">
        <f t="shared" ref="D44:E45" si="18">D45</f>
        <v>133518</v>
      </c>
      <c r="E44" s="84">
        <f t="shared" si="18"/>
        <v>45050</v>
      </c>
      <c r="F44" s="3"/>
      <c r="G44" s="14"/>
      <c r="H44" s="8"/>
    </row>
    <row r="45" spans="1:8" ht="24.95" customHeight="1">
      <c r="A45" s="4">
        <v>20508</v>
      </c>
      <c r="B45" s="6" t="s">
        <v>289</v>
      </c>
      <c r="C45" s="84">
        <f>C46</f>
        <v>178568</v>
      </c>
      <c r="D45" s="84">
        <f t="shared" si="18"/>
        <v>133518</v>
      </c>
      <c r="E45" s="84">
        <f t="shared" si="18"/>
        <v>45050</v>
      </c>
      <c r="F45" s="3"/>
      <c r="G45" s="14"/>
      <c r="H45" s="8"/>
    </row>
    <row r="46" spans="1:8" ht="24.95" customHeight="1">
      <c r="A46" s="4" t="s">
        <v>147</v>
      </c>
      <c r="B46" s="6" t="s">
        <v>217</v>
      </c>
      <c r="C46" s="84">
        <v>178568</v>
      </c>
      <c r="D46" s="84">
        <v>133518</v>
      </c>
      <c r="E46" s="89">
        <v>45050</v>
      </c>
      <c r="F46" s="3"/>
      <c r="G46" s="14"/>
      <c r="H46" s="8"/>
    </row>
    <row r="47" spans="1:8" ht="24.95" customHeight="1">
      <c r="A47" s="4">
        <v>206</v>
      </c>
      <c r="B47" s="6" t="s">
        <v>290</v>
      </c>
      <c r="C47" s="84">
        <f>C48</f>
        <v>50000</v>
      </c>
      <c r="D47" s="88">
        <f t="shared" ref="D47:E48" si="19">D48</f>
        <v>0</v>
      </c>
      <c r="E47" s="84">
        <f t="shared" si="19"/>
        <v>50000</v>
      </c>
      <c r="F47" s="3"/>
      <c r="G47" s="14"/>
      <c r="H47" s="8"/>
    </row>
    <row r="48" spans="1:8" ht="24.95" customHeight="1">
      <c r="A48" s="4">
        <v>20607</v>
      </c>
      <c r="B48" s="6" t="s">
        <v>291</v>
      </c>
      <c r="C48" s="84">
        <f>C49</f>
        <v>50000</v>
      </c>
      <c r="D48" s="88">
        <f t="shared" si="19"/>
        <v>0</v>
      </c>
      <c r="E48" s="84">
        <f t="shared" si="19"/>
        <v>50000</v>
      </c>
      <c r="F48" s="3"/>
      <c r="G48" s="14"/>
      <c r="H48" s="8"/>
    </row>
    <row r="49" spans="1:8" ht="24.95" customHeight="1">
      <c r="A49" s="4" t="s">
        <v>148</v>
      </c>
      <c r="B49" s="6" t="s">
        <v>218</v>
      </c>
      <c r="C49" s="84">
        <v>50000</v>
      </c>
      <c r="D49" s="88">
        <v>0</v>
      </c>
      <c r="E49" s="89">
        <v>50000</v>
      </c>
      <c r="F49" s="3"/>
      <c r="G49" s="14"/>
      <c r="H49" s="8"/>
    </row>
    <row r="50" spans="1:8" ht="24.95" customHeight="1">
      <c r="A50" s="4">
        <v>207</v>
      </c>
      <c r="B50" s="6" t="s">
        <v>293</v>
      </c>
      <c r="C50" s="84">
        <f>C51</f>
        <v>2254700</v>
      </c>
      <c r="D50" s="88">
        <f t="shared" ref="D50:E50" si="20">D51</f>
        <v>0</v>
      </c>
      <c r="E50" s="84">
        <f t="shared" si="20"/>
        <v>2254700</v>
      </c>
      <c r="F50" s="3"/>
      <c r="G50" s="14"/>
      <c r="H50" s="8"/>
    </row>
    <row r="51" spans="1:8" ht="24.95" customHeight="1">
      <c r="A51" s="4">
        <v>20701</v>
      </c>
      <c r="B51" s="6" t="s">
        <v>294</v>
      </c>
      <c r="C51" s="84">
        <f>C52+C53+C54</f>
        <v>2254700</v>
      </c>
      <c r="D51" s="88">
        <f t="shared" ref="D51:E51" si="21">D52+D53+D54</f>
        <v>0</v>
      </c>
      <c r="E51" s="84">
        <f t="shared" si="21"/>
        <v>2254700</v>
      </c>
      <c r="F51" s="3"/>
      <c r="G51" s="14"/>
      <c r="H51" s="8"/>
    </row>
    <row r="52" spans="1:8" ht="24.95" customHeight="1">
      <c r="A52" s="4" t="s">
        <v>149</v>
      </c>
      <c r="B52" s="6" t="s">
        <v>219</v>
      </c>
      <c r="C52" s="84">
        <v>1376100</v>
      </c>
      <c r="D52" s="88">
        <v>0</v>
      </c>
      <c r="E52" s="89">
        <v>1376100</v>
      </c>
      <c r="F52" s="3"/>
      <c r="G52" s="14"/>
      <c r="H52" s="8"/>
    </row>
    <row r="53" spans="1:8" ht="24.95" customHeight="1">
      <c r="A53" s="4" t="s">
        <v>150</v>
      </c>
      <c r="B53" s="6" t="s">
        <v>220</v>
      </c>
      <c r="C53" s="84">
        <v>758600</v>
      </c>
      <c r="D53" s="88">
        <v>0</v>
      </c>
      <c r="E53" s="89">
        <v>758600</v>
      </c>
      <c r="F53" s="3"/>
      <c r="G53" s="14"/>
      <c r="H53" s="8"/>
    </row>
    <row r="54" spans="1:8" ht="24.95" customHeight="1">
      <c r="A54" s="4" t="s">
        <v>269</v>
      </c>
      <c r="B54" s="6" t="s">
        <v>268</v>
      </c>
      <c r="C54" s="84">
        <v>120000</v>
      </c>
      <c r="D54" s="88">
        <v>0</v>
      </c>
      <c r="E54" s="89">
        <v>120000</v>
      </c>
      <c r="F54" s="3"/>
      <c r="G54" s="14"/>
      <c r="H54" s="8"/>
    </row>
    <row r="55" spans="1:8" ht="24.95" customHeight="1">
      <c r="A55" s="4">
        <v>208</v>
      </c>
      <c r="B55" s="6" t="s">
        <v>295</v>
      </c>
      <c r="C55" s="84">
        <f>C56+C58+C61+C66+C69+C75+C77+C82+C87+C89+C91+C93+C95+C97+C100</f>
        <v>62327550.210000008</v>
      </c>
      <c r="D55" s="84">
        <f t="shared" ref="D55:E55" si="22">D56+D58+D61+D66+D69+D75+D77+D82+D87+D89+D91+D93+D95+D97+D100</f>
        <v>7906653.4800000004</v>
      </c>
      <c r="E55" s="84">
        <f t="shared" si="22"/>
        <v>54420896.730000004</v>
      </c>
      <c r="F55" s="3"/>
      <c r="G55" s="14"/>
      <c r="H55" s="8"/>
    </row>
    <row r="56" spans="1:8" ht="24.95" customHeight="1">
      <c r="A56" s="4">
        <v>20801</v>
      </c>
      <c r="B56" s="6" t="s">
        <v>296</v>
      </c>
      <c r="C56" s="84">
        <f>C57</f>
        <v>17500</v>
      </c>
      <c r="D56" s="88">
        <f t="shared" ref="D56:E56" si="23">D57</f>
        <v>0</v>
      </c>
      <c r="E56" s="84">
        <f t="shared" si="23"/>
        <v>17500</v>
      </c>
      <c r="F56" s="3"/>
      <c r="G56" s="14"/>
      <c r="H56" s="8"/>
    </row>
    <row r="57" spans="1:8" ht="24.95" customHeight="1">
      <c r="A57" s="4" t="s">
        <v>151</v>
      </c>
      <c r="B57" s="6" t="s">
        <v>221</v>
      </c>
      <c r="C57" s="84">
        <v>17500</v>
      </c>
      <c r="D57" s="88">
        <v>0</v>
      </c>
      <c r="E57" s="89">
        <v>17500</v>
      </c>
      <c r="F57" s="3"/>
      <c r="G57" s="14"/>
      <c r="H57" s="8"/>
    </row>
    <row r="58" spans="1:8" ht="24.95" customHeight="1">
      <c r="A58" s="4">
        <v>20802</v>
      </c>
      <c r="B58" s="6" t="s">
        <v>297</v>
      </c>
      <c r="C58" s="84">
        <f>C59+C60</f>
        <v>26886039.75</v>
      </c>
      <c r="D58" s="88">
        <f t="shared" ref="D58:E58" si="24">D59+D60</f>
        <v>0</v>
      </c>
      <c r="E58" s="84">
        <f t="shared" si="24"/>
        <v>26886039.75</v>
      </c>
      <c r="F58" s="3"/>
      <c r="G58" s="14"/>
      <c r="H58" s="8"/>
    </row>
    <row r="59" spans="1:8" ht="24.95" customHeight="1">
      <c r="A59" s="4" t="s">
        <v>152</v>
      </c>
      <c r="B59" s="6" t="s">
        <v>222</v>
      </c>
      <c r="C59" s="84">
        <v>26833607.75</v>
      </c>
      <c r="D59" s="88">
        <v>0</v>
      </c>
      <c r="E59" s="89">
        <v>26833607.75</v>
      </c>
      <c r="F59" s="3"/>
      <c r="G59" s="14"/>
      <c r="H59" s="8"/>
    </row>
    <row r="60" spans="1:8" ht="24.95" customHeight="1">
      <c r="A60" s="4" t="s">
        <v>153</v>
      </c>
      <c r="B60" s="6" t="s">
        <v>223</v>
      </c>
      <c r="C60" s="84">
        <v>52432</v>
      </c>
      <c r="D60" s="88">
        <v>0</v>
      </c>
      <c r="E60" s="89">
        <v>52432</v>
      </c>
      <c r="F60" s="3"/>
      <c r="G60" s="14"/>
      <c r="H60" s="8"/>
    </row>
    <row r="61" spans="1:8" ht="24.95" customHeight="1">
      <c r="A61" s="4">
        <v>20805</v>
      </c>
      <c r="B61" s="6" t="s">
        <v>298</v>
      </c>
      <c r="C61" s="84">
        <f>C62+C63+C64+C65</f>
        <v>12536825.560000001</v>
      </c>
      <c r="D61" s="84">
        <f t="shared" ref="D61:E61" si="25">D62+D63+D64+D65</f>
        <v>7906653.4800000004</v>
      </c>
      <c r="E61" s="84">
        <f t="shared" si="25"/>
        <v>4630172.08</v>
      </c>
      <c r="F61" s="3"/>
      <c r="G61" s="14"/>
      <c r="H61" s="8"/>
    </row>
    <row r="62" spans="1:8" ht="24.95" customHeight="1">
      <c r="A62" s="4" t="s">
        <v>156</v>
      </c>
      <c r="B62" s="6" t="s">
        <v>226</v>
      </c>
      <c r="C62" s="84">
        <v>1670769</v>
      </c>
      <c r="D62" s="88">
        <v>1670769</v>
      </c>
      <c r="E62" s="88">
        <v>0</v>
      </c>
      <c r="F62" s="3"/>
      <c r="G62" s="14"/>
      <c r="H62" s="8"/>
    </row>
    <row r="63" spans="1:8" ht="24.95" customHeight="1">
      <c r="A63" s="4" t="s">
        <v>154</v>
      </c>
      <c r="B63" s="6" t="s">
        <v>224</v>
      </c>
      <c r="C63" s="84">
        <v>4157256.32</v>
      </c>
      <c r="D63" s="88">
        <v>4157256.32</v>
      </c>
      <c r="E63" s="88">
        <v>0</v>
      </c>
      <c r="F63" s="3"/>
      <c r="G63" s="14"/>
      <c r="H63" s="8"/>
    </row>
    <row r="64" spans="1:8" ht="24.95" customHeight="1">
      <c r="A64" s="4" t="s">
        <v>155</v>
      </c>
      <c r="B64" s="6" t="s">
        <v>225</v>
      </c>
      <c r="C64" s="84">
        <v>2078628.16</v>
      </c>
      <c r="D64" s="88">
        <v>2078628.16</v>
      </c>
      <c r="E64" s="88">
        <v>0</v>
      </c>
      <c r="F64" s="3"/>
      <c r="G64" s="14"/>
      <c r="H64" s="8"/>
    </row>
    <row r="65" spans="1:8" ht="24.95" customHeight="1">
      <c r="A65" s="4" t="s">
        <v>157</v>
      </c>
      <c r="B65" s="6" t="s">
        <v>227</v>
      </c>
      <c r="C65" s="84">
        <v>4630172.08</v>
      </c>
      <c r="D65" s="88">
        <v>0</v>
      </c>
      <c r="E65" s="89">
        <v>4630172.08</v>
      </c>
      <c r="F65" s="3"/>
      <c r="G65" s="14"/>
      <c r="H65" s="8"/>
    </row>
    <row r="66" spans="1:8" ht="24.95" customHeight="1">
      <c r="A66" s="4">
        <v>20807</v>
      </c>
      <c r="B66" s="6" t="s">
        <v>299</v>
      </c>
      <c r="C66" s="84">
        <f>C67+C68</f>
        <v>991400</v>
      </c>
      <c r="D66" s="88">
        <f t="shared" ref="D66:E66" si="26">D67+D68</f>
        <v>0</v>
      </c>
      <c r="E66" s="84">
        <f t="shared" si="26"/>
        <v>991400</v>
      </c>
      <c r="F66" s="3"/>
      <c r="G66" s="14"/>
      <c r="H66" s="8"/>
    </row>
    <row r="67" spans="1:8" ht="24.95" customHeight="1">
      <c r="A67" s="4" t="s">
        <v>159</v>
      </c>
      <c r="B67" s="6" t="s">
        <v>229</v>
      </c>
      <c r="C67" s="84">
        <v>931000</v>
      </c>
      <c r="D67" s="88">
        <v>0</v>
      </c>
      <c r="E67" s="89">
        <v>931000</v>
      </c>
      <c r="F67" s="3"/>
      <c r="G67" s="14"/>
      <c r="H67" s="8"/>
    </row>
    <row r="68" spans="1:8" ht="24.95" customHeight="1">
      <c r="A68" s="4" t="s">
        <v>158</v>
      </c>
      <c r="B68" s="6" t="s">
        <v>228</v>
      </c>
      <c r="C68" s="84">
        <v>60400</v>
      </c>
      <c r="D68" s="88">
        <v>0</v>
      </c>
      <c r="E68" s="89">
        <v>60400</v>
      </c>
      <c r="F68" s="3"/>
      <c r="G68" s="14"/>
      <c r="H68" s="8"/>
    </row>
    <row r="69" spans="1:8" ht="24.95" customHeight="1">
      <c r="A69" s="4">
        <v>20808</v>
      </c>
      <c r="B69" s="6" t="s">
        <v>300</v>
      </c>
      <c r="C69" s="84">
        <f>C70+C71+C72+C73+C74</f>
        <v>2840804.1</v>
      </c>
      <c r="D69" s="88">
        <f t="shared" ref="D69:E69" si="27">D70+D71+D72+D73+D74</f>
        <v>0</v>
      </c>
      <c r="E69" s="84">
        <f t="shared" si="27"/>
        <v>2840804.1</v>
      </c>
      <c r="F69" s="3"/>
      <c r="G69" s="14"/>
      <c r="H69" s="8"/>
    </row>
    <row r="70" spans="1:8" ht="24.95" customHeight="1">
      <c r="A70" s="4" t="s">
        <v>161</v>
      </c>
      <c r="B70" s="6" t="s">
        <v>231</v>
      </c>
      <c r="C70" s="84">
        <v>45840</v>
      </c>
      <c r="D70" s="88">
        <v>0</v>
      </c>
      <c r="E70" s="89">
        <v>45840</v>
      </c>
      <c r="F70" s="3"/>
      <c r="G70" s="14"/>
      <c r="H70" s="8"/>
    </row>
    <row r="71" spans="1:8" ht="24.95" customHeight="1">
      <c r="A71" s="4" t="s">
        <v>162</v>
      </c>
      <c r="B71" s="6" t="s">
        <v>232</v>
      </c>
      <c r="C71" s="84">
        <v>886236</v>
      </c>
      <c r="D71" s="88">
        <v>0</v>
      </c>
      <c r="E71" s="89">
        <v>886236</v>
      </c>
      <c r="F71" s="3"/>
      <c r="G71" s="14"/>
      <c r="H71" s="8"/>
    </row>
    <row r="72" spans="1:8" ht="24.95" customHeight="1">
      <c r="A72" s="4" t="s">
        <v>160</v>
      </c>
      <c r="B72" s="6" t="s">
        <v>230</v>
      </c>
      <c r="C72" s="84">
        <v>262232</v>
      </c>
      <c r="D72" s="88">
        <v>0</v>
      </c>
      <c r="E72" s="89">
        <v>262232</v>
      </c>
      <c r="F72" s="3"/>
      <c r="G72" s="14"/>
      <c r="H72" s="8"/>
    </row>
    <row r="73" spans="1:8" ht="24.95" customHeight="1">
      <c r="A73" s="4" t="s">
        <v>164</v>
      </c>
      <c r="B73" s="6" t="s">
        <v>234</v>
      </c>
      <c r="C73" s="84">
        <v>2400</v>
      </c>
      <c r="D73" s="88">
        <v>0</v>
      </c>
      <c r="E73" s="89">
        <v>2400</v>
      </c>
      <c r="F73" s="3"/>
      <c r="G73" s="14"/>
      <c r="H73" s="8"/>
    </row>
    <row r="74" spans="1:8" ht="24.95" customHeight="1">
      <c r="A74" s="4" t="s">
        <v>163</v>
      </c>
      <c r="B74" s="6" t="s">
        <v>233</v>
      </c>
      <c r="C74" s="84">
        <v>1644096.1</v>
      </c>
      <c r="D74" s="88">
        <v>0</v>
      </c>
      <c r="E74" s="89">
        <v>1644096.1</v>
      </c>
      <c r="F74" s="3"/>
      <c r="G74" s="14"/>
      <c r="H74" s="8"/>
    </row>
    <row r="75" spans="1:8" ht="24.95" customHeight="1">
      <c r="A75" s="4">
        <v>20809</v>
      </c>
      <c r="B75" s="6" t="s">
        <v>301</v>
      </c>
      <c r="C75" s="84">
        <f>C76</f>
        <v>3803731.1999999997</v>
      </c>
      <c r="D75" s="88">
        <f t="shared" ref="D75:E75" si="28">D76</f>
        <v>0</v>
      </c>
      <c r="E75" s="84">
        <f t="shared" si="28"/>
        <v>3803731.2</v>
      </c>
      <c r="F75" s="3"/>
      <c r="G75" s="14"/>
      <c r="H75" s="8"/>
    </row>
    <row r="76" spans="1:8" ht="24.95" customHeight="1">
      <c r="A76" s="4" t="s">
        <v>165</v>
      </c>
      <c r="B76" s="6" t="s">
        <v>235</v>
      </c>
      <c r="C76" s="84">
        <v>3803731.1999999997</v>
      </c>
      <c r="D76" s="88">
        <v>0</v>
      </c>
      <c r="E76" s="89">
        <v>3803731.2</v>
      </c>
      <c r="F76" s="3"/>
      <c r="G76" s="14"/>
      <c r="H76" s="8"/>
    </row>
    <row r="77" spans="1:8" ht="24.95" customHeight="1">
      <c r="A77" s="4">
        <v>20810</v>
      </c>
      <c r="B77" s="6" t="s">
        <v>302</v>
      </c>
      <c r="C77" s="84">
        <f>C78+C79+C80+C81</f>
        <v>1860694</v>
      </c>
      <c r="D77" s="88">
        <f t="shared" ref="D77:E77" si="29">D78+D79+D80+D81</f>
        <v>0</v>
      </c>
      <c r="E77" s="84">
        <f t="shared" si="29"/>
        <v>1860694</v>
      </c>
      <c r="F77" s="3"/>
      <c r="G77" s="14"/>
      <c r="H77" s="8"/>
    </row>
    <row r="78" spans="1:8" ht="24.95" customHeight="1">
      <c r="A78" s="4" t="s">
        <v>168</v>
      </c>
      <c r="B78" s="6" t="s">
        <v>238</v>
      </c>
      <c r="C78" s="84">
        <v>107410</v>
      </c>
      <c r="D78" s="88">
        <v>0</v>
      </c>
      <c r="E78" s="89">
        <v>107410</v>
      </c>
      <c r="F78" s="3"/>
      <c r="G78" s="14"/>
      <c r="H78" s="8"/>
    </row>
    <row r="79" spans="1:8" ht="24.95" customHeight="1">
      <c r="A79" s="4" t="s">
        <v>169</v>
      </c>
      <c r="B79" s="6" t="s">
        <v>239</v>
      </c>
      <c r="C79" s="84">
        <v>1189844</v>
      </c>
      <c r="D79" s="88">
        <v>0</v>
      </c>
      <c r="E79" s="89">
        <v>1189844</v>
      </c>
      <c r="F79" s="3"/>
      <c r="G79" s="14"/>
      <c r="H79" s="8"/>
    </row>
    <row r="80" spans="1:8" ht="24.95" customHeight="1">
      <c r="A80" s="4" t="s">
        <v>167</v>
      </c>
      <c r="B80" s="6" t="s">
        <v>237</v>
      </c>
      <c r="C80" s="84">
        <v>540640</v>
      </c>
      <c r="D80" s="88">
        <v>0</v>
      </c>
      <c r="E80" s="89">
        <v>540640</v>
      </c>
      <c r="F80" s="3"/>
      <c r="G80" s="14"/>
      <c r="H80" s="8"/>
    </row>
    <row r="81" spans="1:8" ht="24.95" customHeight="1">
      <c r="A81" s="4" t="s">
        <v>166</v>
      </c>
      <c r="B81" s="6" t="s">
        <v>236</v>
      </c>
      <c r="C81" s="84">
        <v>22800</v>
      </c>
      <c r="D81" s="88">
        <v>0</v>
      </c>
      <c r="E81" s="89">
        <v>22800</v>
      </c>
      <c r="F81" s="3"/>
      <c r="G81" s="14"/>
      <c r="H81" s="8"/>
    </row>
    <row r="82" spans="1:8" ht="24.95" customHeight="1">
      <c r="A82" s="4">
        <v>20811</v>
      </c>
      <c r="B82" s="6" t="s">
        <v>303</v>
      </c>
      <c r="C82" s="84">
        <f>C83+C84+C85+C86</f>
        <v>3301084.88</v>
      </c>
      <c r="D82" s="88">
        <f t="shared" ref="D82:E82" si="30">D83+D84+D85+D86</f>
        <v>0</v>
      </c>
      <c r="E82" s="84">
        <f t="shared" si="30"/>
        <v>3301084.88</v>
      </c>
      <c r="F82" s="3"/>
      <c r="G82" s="14"/>
      <c r="H82" s="8"/>
    </row>
    <row r="83" spans="1:8" ht="24.95" customHeight="1">
      <c r="A83" s="4" t="s">
        <v>171</v>
      </c>
      <c r="B83" s="6" t="s">
        <v>241</v>
      </c>
      <c r="C83" s="84">
        <v>333400</v>
      </c>
      <c r="D83" s="88">
        <v>0</v>
      </c>
      <c r="E83" s="89">
        <v>333400</v>
      </c>
      <c r="F83" s="3"/>
      <c r="G83" s="14"/>
      <c r="H83" s="8"/>
    </row>
    <row r="84" spans="1:8" ht="24.95" customHeight="1">
      <c r="A84" s="4" t="s">
        <v>172</v>
      </c>
      <c r="B84" s="6" t="s">
        <v>242</v>
      </c>
      <c r="C84" s="84">
        <v>187080</v>
      </c>
      <c r="D84" s="88">
        <v>0</v>
      </c>
      <c r="E84" s="89">
        <v>187080</v>
      </c>
      <c r="F84" s="3"/>
      <c r="G84" s="14"/>
      <c r="H84" s="8"/>
    </row>
    <row r="85" spans="1:8" ht="24.95" customHeight="1">
      <c r="A85" s="4" t="s">
        <v>173</v>
      </c>
      <c r="B85" s="6" t="s">
        <v>243</v>
      </c>
      <c r="C85" s="84">
        <v>1500000</v>
      </c>
      <c r="D85" s="88">
        <v>0</v>
      </c>
      <c r="E85" s="89">
        <v>1500000</v>
      </c>
      <c r="F85" s="3"/>
      <c r="G85" s="14"/>
      <c r="H85" s="8"/>
    </row>
    <row r="86" spans="1:8" ht="24.95" customHeight="1">
      <c r="A86" s="4" t="s">
        <v>170</v>
      </c>
      <c r="B86" s="6" t="s">
        <v>240</v>
      </c>
      <c r="C86" s="84">
        <v>1280604.8799999999</v>
      </c>
      <c r="D86" s="88">
        <v>0</v>
      </c>
      <c r="E86" s="89">
        <v>1280604.8799999999</v>
      </c>
      <c r="F86" s="3"/>
      <c r="G86" s="14"/>
      <c r="H86" s="8"/>
    </row>
    <row r="87" spans="1:8" ht="24.95" customHeight="1">
      <c r="A87" s="4">
        <v>20816</v>
      </c>
      <c r="B87" s="6" t="s">
        <v>304</v>
      </c>
      <c r="C87" s="84">
        <f>C88</f>
        <v>10000</v>
      </c>
      <c r="D87" s="88">
        <f t="shared" ref="D87:E87" si="31">D88</f>
        <v>0</v>
      </c>
      <c r="E87" s="84">
        <f t="shared" si="31"/>
        <v>10000</v>
      </c>
      <c r="F87" s="3"/>
      <c r="G87" s="14"/>
      <c r="H87" s="8"/>
    </row>
    <row r="88" spans="1:8" ht="24.95" customHeight="1">
      <c r="A88" s="4" t="s">
        <v>174</v>
      </c>
      <c r="B88" s="6" t="s">
        <v>244</v>
      </c>
      <c r="C88" s="84">
        <v>10000</v>
      </c>
      <c r="D88" s="88">
        <v>0</v>
      </c>
      <c r="E88" s="89">
        <v>10000</v>
      </c>
      <c r="F88" s="3"/>
      <c r="G88" s="14"/>
      <c r="H88" s="8"/>
    </row>
    <row r="89" spans="1:8" ht="24.95" customHeight="1">
      <c r="A89" s="4">
        <v>20819</v>
      </c>
      <c r="B89" s="6" t="s">
        <v>305</v>
      </c>
      <c r="C89" s="84">
        <f>C90</f>
        <v>6500000</v>
      </c>
      <c r="D89" s="88">
        <f t="shared" ref="D89:E89" si="32">D90</f>
        <v>0</v>
      </c>
      <c r="E89" s="84">
        <f t="shared" si="32"/>
        <v>6500000</v>
      </c>
      <c r="F89" s="3"/>
      <c r="G89" s="14"/>
      <c r="H89" s="8"/>
    </row>
    <row r="90" spans="1:8" ht="24.95" customHeight="1">
      <c r="A90" s="4" t="s">
        <v>175</v>
      </c>
      <c r="B90" s="6" t="s">
        <v>245</v>
      </c>
      <c r="C90" s="84">
        <v>6500000</v>
      </c>
      <c r="D90" s="88">
        <v>0</v>
      </c>
      <c r="E90" s="89">
        <v>6500000</v>
      </c>
      <c r="F90" s="3"/>
      <c r="G90" s="14"/>
      <c r="H90" s="8"/>
    </row>
    <row r="91" spans="1:8" ht="24.95" customHeight="1">
      <c r="A91" s="4">
        <v>20820</v>
      </c>
      <c r="B91" s="6" t="s">
        <v>306</v>
      </c>
      <c r="C91" s="84">
        <f>C92</f>
        <v>289080</v>
      </c>
      <c r="D91" s="88">
        <f t="shared" ref="D91:E91" si="33">D92</f>
        <v>0</v>
      </c>
      <c r="E91" s="84">
        <f t="shared" si="33"/>
        <v>289080</v>
      </c>
      <c r="F91" s="3"/>
      <c r="G91" s="14"/>
      <c r="H91" s="8"/>
    </row>
    <row r="92" spans="1:8" ht="24.95" customHeight="1">
      <c r="A92" s="4" t="s">
        <v>176</v>
      </c>
      <c r="B92" s="6" t="s">
        <v>246</v>
      </c>
      <c r="C92" s="84">
        <v>289080</v>
      </c>
      <c r="D92" s="88">
        <v>0</v>
      </c>
      <c r="E92" s="89">
        <v>289080</v>
      </c>
      <c r="F92" s="3"/>
      <c r="G92" s="14"/>
      <c r="H92" s="8"/>
    </row>
    <row r="93" spans="1:8" ht="24.95" customHeight="1">
      <c r="A93" s="4">
        <v>20821</v>
      </c>
      <c r="B93" s="6" t="s">
        <v>307</v>
      </c>
      <c r="C93" s="84">
        <f>C94</f>
        <v>200000</v>
      </c>
      <c r="D93" s="88">
        <f t="shared" ref="D93:E93" si="34">D94</f>
        <v>0</v>
      </c>
      <c r="E93" s="84">
        <f t="shared" si="34"/>
        <v>200000</v>
      </c>
      <c r="F93" s="3"/>
      <c r="G93" s="14"/>
      <c r="H93" s="8"/>
    </row>
    <row r="94" spans="1:8" ht="24.95" customHeight="1">
      <c r="A94" s="4" t="s">
        <v>177</v>
      </c>
      <c r="B94" s="6" t="s">
        <v>247</v>
      </c>
      <c r="C94" s="84">
        <v>200000</v>
      </c>
      <c r="D94" s="88">
        <v>0</v>
      </c>
      <c r="E94" s="89">
        <v>200000</v>
      </c>
      <c r="F94" s="3"/>
      <c r="G94" s="14"/>
      <c r="H94" s="8"/>
    </row>
    <row r="95" spans="1:8" ht="24.95" customHeight="1">
      <c r="A95" s="4">
        <v>20825</v>
      </c>
      <c r="B95" s="6" t="s">
        <v>308</v>
      </c>
      <c r="C95" s="84">
        <f>C96</f>
        <v>1308500</v>
      </c>
      <c r="D95" s="88">
        <f t="shared" ref="D95:E95" si="35">D96</f>
        <v>0</v>
      </c>
      <c r="E95" s="84">
        <f t="shared" si="35"/>
        <v>1308500</v>
      </c>
      <c r="F95" s="3"/>
      <c r="G95" s="14"/>
      <c r="H95" s="8"/>
    </row>
    <row r="96" spans="1:8" ht="24.95" customHeight="1">
      <c r="A96" s="4" t="s">
        <v>178</v>
      </c>
      <c r="B96" s="6" t="s">
        <v>248</v>
      </c>
      <c r="C96" s="84">
        <v>1308500</v>
      </c>
      <c r="D96" s="88">
        <v>0</v>
      </c>
      <c r="E96" s="89">
        <v>1308500</v>
      </c>
      <c r="F96" s="3"/>
      <c r="G96" s="14"/>
      <c r="H96" s="8"/>
    </row>
    <row r="97" spans="1:8" ht="24.95" customHeight="1">
      <c r="A97" s="4">
        <v>20828</v>
      </c>
      <c r="B97" s="6" t="s">
        <v>309</v>
      </c>
      <c r="C97" s="84">
        <f>C98+C99</f>
        <v>385000</v>
      </c>
      <c r="D97" s="88">
        <f t="shared" ref="D97:E97" si="36">D98+D99</f>
        <v>0</v>
      </c>
      <c r="E97" s="84">
        <f t="shared" si="36"/>
        <v>385000</v>
      </c>
      <c r="F97" s="3"/>
      <c r="G97" s="14"/>
      <c r="H97" s="8"/>
    </row>
    <row r="98" spans="1:8" ht="24.95" customHeight="1">
      <c r="A98" s="4" t="s">
        <v>179</v>
      </c>
      <c r="B98" s="6" t="s">
        <v>249</v>
      </c>
      <c r="C98" s="84">
        <v>300000</v>
      </c>
      <c r="D98" s="88">
        <v>0</v>
      </c>
      <c r="E98" s="89">
        <v>300000</v>
      </c>
      <c r="F98" s="3"/>
      <c r="G98" s="14"/>
      <c r="H98" s="8"/>
    </row>
    <row r="99" spans="1:8" ht="24.95" customHeight="1">
      <c r="A99" s="4" t="s">
        <v>180</v>
      </c>
      <c r="B99" s="6" t="s">
        <v>250</v>
      </c>
      <c r="C99" s="84">
        <v>85000</v>
      </c>
      <c r="D99" s="88">
        <v>0</v>
      </c>
      <c r="E99" s="89">
        <v>85000</v>
      </c>
      <c r="F99" s="3"/>
      <c r="G99" s="14"/>
      <c r="H99" s="8"/>
    </row>
    <row r="100" spans="1:8" ht="24.95" customHeight="1">
      <c r="A100" s="4">
        <v>20899</v>
      </c>
      <c r="B100" s="6" t="s">
        <v>251</v>
      </c>
      <c r="C100" s="84">
        <f>C101</f>
        <v>1396890.72</v>
      </c>
      <c r="D100" s="88">
        <f t="shared" ref="D100:E100" si="37">D101</f>
        <v>0</v>
      </c>
      <c r="E100" s="84">
        <f t="shared" si="37"/>
        <v>1396890.72</v>
      </c>
      <c r="F100" s="3"/>
      <c r="G100" s="14"/>
      <c r="H100" s="8"/>
    </row>
    <row r="101" spans="1:8" ht="24.95" customHeight="1">
      <c r="A101" s="4" t="s">
        <v>181</v>
      </c>
      <c r="B101" s="6" t="s">
        <v>251</v>
      </c>
      <c r="C101" s="84">
        <v>1396890.72</v>
      </c>
      <c r="D101" s="88">
        <v>0</v>
      </c>
      <c r="E101" s="89">
        <v>1396890.72</v>
      </c>
      <c r="F101" s="3"/>
      <c r="G101" s="14"/>
      <c r="H101" s="8"/>
    </row>
    <row r="102" spans="1:8" ht="24.95" customHeight="1">
      <c r="A102" s="4">
        <v>210</v>
      </c>
      <c r="B102" s="6" t="s">
        <v>311</v>
      </c>
      <c r="C102" s="84">
        <f>C103+C105+C107+C109+C112+C115+C117</f>
        <v>10281114.959999999</v>
      </c>
      <c r="D102" s="84">
        <f t="shared" ref="D102:E102" si="38">D103+D105+D107+D109+D112+D115+D117</f>
        <v>3647770.76</v>
      </c>
      <c r="E102" s="84">
        <f t="shared" si="38"/>
        <v>6633344.2000000002</v>
      </c>
      <c r="F102" s="3"/>
      <c r="G102" s="14"/>
      <c r="H102" s="8"/>
    </row>
    <row r="103" spans="1:8" ht="24.95" customHeight="1">
      <c r="A103" s="4">
        <v>21001</v>
      </c>
      <c r="B103" s="6" t="s">
        <v>312</v>
      </c>
      <c r="C103" s="84">
        <f>C104</f>
        <v>375000</v>
      </c>
      <c r="D103" s="88">
        <f t="shared" ref="D103:E103" si="39">D104</f>
        <v>0</v>
      </c>
      <c r="E103" s="84">
        <f t="shared" si="39"/>
        <v>375000</v>
      </c>
      <c r="F103" s="3"/>
      <c r="G103" s="14"/>
      <c r="H103" s="8"/>
    </row>
    <row r="104" spans="1:8" ht="24.95" customHeight="1">
      <c r="A104" s="4" t="s">
        <v>182</v>
      </c>
      <c r="B104" s="6" t="s">
        <v>252</v>
      </c>
      <c r="C104" s="84">
        <v>375000</v>
      </c>
      <c r="D104" s="88">
        <v>0</v>
      </c>
      <c r="E104" s="89">
        <v>375000</v>
      </c>
      <c r="F104" s="3"/>
      <c r="G104" s="14"/>
      <c r="H104" s="8"/>
    </row>
    <row r="105" spans="1:8" ht="24.95" customHeight="1">
      <c r="A105" s="4">
        <v>21004</v>
      </c>
      <c r="B105" s="6" t="s">
        <v>313</v>
      </c>
      <c r="C105" s="84">
        <f>C106</f>
        <v>1018000</v>
      </c>
      <c r="D105" s="88">
        <f t="shared" ref="D105:E105" si="40">D106</f>
        <v>0</v>
      </c>
      <c r="E105" s="84">
        <f t="shared" si="40"/>
        <v>1018000</v>
      </c>
      <c r="F105" s="3"/>
      <c r="G105" s="14"/>
      <c r="H105" s="8"/>
    </row>
    <row r="106" spans="1:8" ht="24.95" customHeight="1">
      <c r="A106" s="4" t="s">
        <v>183</v>
      </c>
      <c r="B106" s="6" t="s">
        <v>253</v>
      </c>
      <c r="C106" s="84">
        <v>1018000</v>
      </c>
      <c r="D106" s="88">
        <v>0</v>
      </c>
      <c r="E106" s="89">
        <v>1018000</v>
      </c>
      <c r="F106" s="3"/>
      <c r="G106" s="14"/>
      <c r="H106" s="8"/>
    </row>
    <row r="107" spans="1:8" ht="24.95" customHeight="1">
      <c r="A107" s="4">
        <v>21007</v>
      </c>
      <c r="B107" s="6" t="s">
        <v>314</v>
      </c>
      <c r="C107" s="84">
        <f>C108</f>
        <v>1650000</v>
      </c>
      <c r="D107" s="88">
        <f t="shared" ref="D107:E107" si="41">D108</f>
        <v>0</v>
      </c>
      <c r="E107" s="84">
        <f t="shared" si="41"/>
        <v>1650000</v>
      </c>
      <c r="F107" s="3"/>
      <c r="G107" s="14"/>
      <c r="H107" s="8"/>
    </row>
    <row r="108" spans="1:8" ht="24.95" customHeight="1">
      <c r="A108" s="4" t="s">
        <v>184</v>
      </c>
      <c r="B108" s="6" t="s">
        <v>254</v>
      </c>
      <c r="C108" s="84">
        <v>1650000</v>
      </c>
      <c r="D108" s="88">
        <v>0</v>
      </c>
      <c r="E108" s="89">
        <v>1650000</v>
      </c>
      <c r="F108" s="3"/>
      <c r="G108" s="14"/>
      <c r="H108" s="8"/>
    </row>
    <row r="109" spans="1:8" ht="24.95" customHeight="1">
      <c r="A109" s="4">
        <v>21011</v>
      </c>
      <c r="B109" s="6" t="s">
        <v>315</v>
      </c>
      <c r="C109" s="84">
        <f>C110+C111</f>
        <v>3647770.76</v>
      </c>
      <c r="D109" s="84">
        <f t="shared" ref="D109:E109" si="42">D110+D111</f>
        <v>3647770.76</v>
      </c>
      <c r="E109" s="84">
        <f t="shared" si="42"/>
        <v>0</v>
      </c>
      <c r="F109" s="3"/>
      <c r="G109" s="14"/>
      <c r="H109" s="8"/>
    </row>
    <row r="110" spans="1:8" ht="24.95" customHeight="1">
      <c r="A110" s="4" t="s">
        <v>185</v>
      </c>
      <c r="B110" s="6" t="s">
        <v>255</v>
      </c>
      <c r="C110" s="84">
        <v>3377770.76</v>
      </c>
      <c r="D110" s="84">
        <v>3377770.76</v>
      </c>
      <c r="E110" s="88">
        <v>0</v>
      </c>
      <c r="F110" s="3"/>
      <c r="G110" s="14"/>
      <c r="H110" s="8"/>
    </row>
    <row r="111" spans="1:8" ht="24.95" customHeight="1">
      <c r="A111" s="4" t="s">
        <v>186</v>
      </c>
      <c r="B111" s="6" t="s">
        <v>256</v>
      </c>
      <c r="C111" s="84">
        <v>270000</v>
      </c>
      <c r="D111" s="84">
        <v>270000</v>
      </c>
      <c r="E111" s="88">
        <v>0</v>
      </c>
      <c r="F111" s="3"/>
      <c r="G111" s="14"/>
      <c r="H111" s="8"/>
    </row>
    <row r="112" spans="1:8" ht="24.95" customHeight="1">
      <c r="A112" s="4">
        <v>21013</v>
      </c>
      <c r="B112" s="6" t="s">
        <v>316</v>
      </c>
      <c r="C112" s="84">
        <f>C113+C114</f>
        <v>2600000</v>
      </c>
      <c r="D112" s="88">
        <f t="shared" ref="D112:E112" si="43">D113+D114</f>
        <v>0</v>
      </c>
      <c r="E112" s="84">
        <f t="shared" si="43"/>
        <v>2600000</v>
      </c>
      <c r="F112" s="3"/>
      <c r="G112" s="14"/>
      <c r="H112" s="8"/>
    </row>
    <row r="113" spans="1:8" ht="24.95" customHeight="1">
      <c r="A113" s="4" t="s">
        <v>188</v>
      </c>
      <c r="B113" s="6" t="s">
        <v>258</v>
      </c>
      <c r="C113" s="84">
        <v>1600000</v>
      </c>
      <c r="D113" s="88">
        <v>0</v>
      </c>
      <c r="E113" s="89">
        <v>1600000</v>
      </c>
      <c r="F113" s="3"/>
      <c r="G113" s="14"/>
      <c r="H113" s="8"/>
    </row>
    <row r="114" spans="1:8" ht="24.95" customHeight="1">
      <c r="A114" s="4" t="s">
        <v>187</v>
      </c>
      <c r="B114" s="6" t="s">
        <v>257</v>
      </c>
      <c r="C114" s="84">
        <v>1000000</v>
      </c>
      <c r="D114" s="88">
        <v>0</v>
      </c>
      <c r="E114" s="89">
        <v>1000000</v>
      </c>
      <c r="F114" s="3"/>
      <c r="G114" s="14"/>
      <c r="H114" s="8"/>
    </row>
    <row r="115" spans="1:8" ht="24.95" customHeight="1">
      <c r="A115" s="4">
        <v>21014</v>
      </c>
      <c r="B115" s="6" t="s">
        <v>317</v>
      </c>
      <c r="C115" s="84">
        <f>C116</f>
        <v>50000</v>
      </c>
      <c r="D115" s="88">
        <f t="shared" ref="D115:E115" si="44">D116</f>
        <v>0</v>
      </c>
      <c r="E115" s="84">
        <f t="shared" si="44"/>
        <v>50000</v>
      </c>
      <c r="F115" s="3"/>
      <c r="G115" s="14"/>
      <c r="H115" s="8"/>
    </row>
    <row r="116" spans="1:8" ht="24.95" customHeight="1">
      <c r="A116" s="4" t="s">
        <v>189</v>
      </c>
      <c r="B116" s="6" t="s">
        <v>259</v>
      </c>
      <c r="C116" s="84">
        <v>50000</v>
      </c>
      <c r="D116" s="88">
        <v>0</v>
      </c>
      <c r="E116" s="89">
        <v>50000</v>
      </c>
      <c r="F116" s="3"/>
      <c r="G116" s="14"/>
      <c r="H116" s="8"/>
    </row>
    <row r="117" spans="1:8" ht="24.95" customHeight="1">
      <c r="A117" s="4">
        <v>21099</v>
      </c>
      <c r="B117" s="6" t="s">
        <v>260</v>
      </c>
      <c r="C117" s="84">
        <f>C118</f>
        <v>940344.2</v>
      </c>
      <c r="D117" s="88">
        <f t="shared" ref="D117:E117" si="45">D118</f>
        <v>0</v>
      </c>
      <c r="E117" s="84">
        <f t="shared" si="45"/>
        <v>940344.2</v>
      </c>
      <c r="F117" s="3"/>
      <c r="G117" s="14"/>
      <c r="H117" s="8"/>
    </row>
    <row r="118" spans="1:8" ht="24.95" customHeight="1">
      <c r="A118" s="4" t="s">
        <v>190</v>
      </c>
      <c r="B118" s="6" t="s">
        <v>260</v>
      </c>
      <c r="C118" s="84">
        <v>940344.2</v>
      </c>
      <c r="D118" s="88">
        <v>0</v>
      </c>
      <c r="E118" s="89">
        <v>940344.2</v>
      </c>
      <c r="F118" s="3"/>
      <c r="G118" s="14"/>
      <c r="H118" s="8"/>
    </row>
    <row r="119" spans="1:8" ht="24.95" customHeight="1">
      <c r="A119" s="4">
        <v>212</v>
      </c>
      <c r="B119" s="6" t="s">
        <v>319</v>
      </c>
      <c r="C119" s="84">
        <f>C120+C123+C125+C127</f>
        <v>69519843.020000011</v>
      </c>
      <c r="D119" s="88">
        <f t="shared" ref="D119:E119" si="46">D120+D123+D125+D127</f>
        <v>0</v>
      </c>
      <c r="E119" s="84">
        <f t="shared" si="46"/>
        <v>69519843.020000011</v>
      </c>
      <c r="F119" s="3"/>
      <c r="G119" s="14"/>
      <c r="H119" s="8"/>
    </row>
    <row r="120" spans="1:8" ht="24.95" customHeight="1">
      <c r="A120" s="4">
        <v>21201</v>
      </c>
      <c r="B120" s="6" t="s">
        <v>320</v>
      </c>
      <c r="C120" s="84">
        <f>C121+C122</f>
        <v>4400536.5999999996</v>
      </c>
      <c r="D120" s="88">
        <f t="shared" ref="D120:E120" si="47">D121+D122</f>
        <v>0</v>
      </c>
      <c r="E120" s="84">
        <f t="shared" si="47"/>
        <v>4400536.5999999996</v>
      </c>
      <c r="F120" s="3"/>
      <c r="G120" s="14"/>
      <c r="H120" s="8"/>
    </row>
    <row r="121" spans="1:8" ht="24.95" customHeight="1">
      <c r="A121" s="4" t="s">
        <v>191</v>
      </c>
      <c r="B121" s="6" t="s">
        <v>261</v>
      </c>
      <c r="C121" s="84">
        <v>889847.6</v>
      </c>
      <c r="D121" s="88">
        <v>0</v>
      </c>
      <c r="E121" s="89">
        <v>889847.6</v>
      </c>
      <c r="F121" s="3"/>
      <c r="G121" s="14"/>
      <c r="H121" s="8"/>
    </row>
    <row r="122" spans="1:8" ht="24.95" customHeight="1">
      <c r="A122" s="4" t="s">
        <v>192</v>
      </c>
      <c r="B122" s="6" t="s">
        <v>262</v>
      </c>
      <c r="C122" s="84">
        <v>3510689</v>
      </c>
      <c r="D122" s="88">
        <v>0</v>
      </c>
      <c r="E122" s="89">
        <v>3510689</v>
      </c>
      <c r="F122" s="3"/>
      <c r="G122" s="14"/>
      <c r="H122" s="8"/>
    </row>
    <row r="123" spans="1:8" ht="24.95" customHeight="1">
      <c r="A123" s="4">
        <v>21202</v>
      </c>
      <c r="B123" s="6" t="s">
        <v>263</v>
      </c>
      <c r="C123" s="84">
        <f>C124</f>
        <v>56472026.420000002</v>
      </c>
      <c r="D123" s="88">
        <f t="shared" ref="D123:E123" si="48">D124</f>
        <v>0</v>
      </c>
      <c r="E123" s="84">
        <f t="shared" si="48"/>
        <v>56472026.420000002</v>
      </c>
      <c r="F123" s="3"/>
      <c r="G123" s="14"/>
      <c r="H123" s="8"/>
    </row>
    <row r="124" spans="1:8" ht="24.95" customHeight="1">
      <c r="A124" s="4" t="s">
        <v>193</v>
      </c>
      <c r="B124" s="6" t="s">
        <v>263</v>
      </c>
      <c r="C124" s="84">
        <v>56472026.420000002</v>
      </c>
      <c r="D124" s="88">
        <v>0</v>
      </c>
      <c r="E124" s="89">
        <v>56472026.420000002</v>
      </c>
      <c r="F124" s="3"/>
      <c r="G124" s="14"/>
      <c r="H124" s="8"/>
    </row>
    <row r="125" spans="1:8" ht="24.95" customHeight="1">
      <c r="A125" s="4">
        <v>21205</v>
      </c>
      <c r="B125" s="6" t="s">
        <v>264</v>
      </c>
      <c r="C125" s="84">
        <f>C126</f>
        <v>8450000</v>
      </c>
      <c r="D125" s="88">
        <f t="shared" ref="D125:E125" si="49">D126</f>
        <v>0</v>
      </c>
      <c r="E125" s="84">
        <f t="shared" si="49"/>
        <v>8450000</v>
      </c>
      <c r="F125" s="3"/>
      <c r="G125" s="14"/>
      <c r="H125" s="8"/>
    </row>
    <row r="126" spans="1:8" ht="24.95" customHeight="1">
      <c r="A126" s="4" t="s">
        <v>194</v>
      </c>
      <c r="B126" s="6" t="s">
        <v>264</v>
      </c>
      <c r="C126" s="84">
        <v>8450000</v>
      </c>
      <c r="D126" s="88">
        <v>0</v>
      </c>
      <c r="E126" s="89">
        <v>8450000</v>
      </c>
      <c r="F126" s="3"/>
      <c r="G126" s="14"/>
      <c r="H126" s="8"/>
    </row>
    <row r="127" spans="1:8" ht="24.95" customHeight="1">
      <c r="A127" s="4">
        <v>21299</v>
      </c>
      <c r="B127" s="6" t="s">
        <v>265</v>
      </c>
      <c r="C127" s="84">
        <f>C128</f>
        <v>197280</v>
      </c>
      <c r="D127" s="88">
        <f t="shared" ref="D127:E127" si="50">D128</f>
        <v>0</v>
      </c>
      <c r="E127" s="84">
        <f t="shared" si="50"/>
        <v>197280</v>
      </c>
      <c r="F127" s="3"/>
      <c r="G127" s="14"/>
      <c r="H127" s="8"/>
    </row>
    <row r="128" spans="1:8" ht="24.95" customHeight="1">
      <c r="A128" s="4" t="s">
        <v>195</v>
      </c>
      <c r="B128" s="6" t="s">
        <v>265</v>
      </c>
      <c r="C128" s="84">
        <v>197280</v>
      </c>
      <c r="D128" s="88">
        <v>0</v>
      </c>
      <c r="E128" s="89">
        <v>197280</v>
      </c>
      <c r="F128" s="3"/>
      <c r="G128" s="14"/>
      <c r="H128" s="8"/>
    </row>
    <row r="129" spans="1:8" ht="24.95" customHeight="1">
      <c r="A129" s="4">
        <v>221</v>
      </c>
      <c r="B129" s="6" t="s">
        <v>322</v>
      </c>
      <c r="C129" s="84">
        <f>C130</f>
        <v>6298710.2400000002</v>
      </c>
      <c r="D129" s="84">
        <f t="shared" ref="D129:E129" si="51">D130</f>
        <v>6298710.2400000002</v>
      </c>
      <c r="E129" s="88">
        <f t="shared" si="51"/>
        <v>0</v>
      </c>
      <c r="F129" s="3"/>
      <c r="G129" s="14"/>
      <c r="H129" s="8"/>
    </row>
    <row r="130" spans="1:8" ht="24.95" customHeight="1">
      <c r="A130" s="4">
        <v>22102</v>
      </c>
      <c r="B130" s="6" t="s">
        <v>323</v>
      </c>
      <c r="C130" s="84">
        <f>C131+C132</f>
        <v>6298710.2400000002</v>
      </c>
      <c r="D130" s="84">
        <f t="shared" ref="D130:E130" si="52">D131+D132</f>
        <v>6298710.2400000002</v>
      </c>
      <c r="E130" s="88">
        <f t="shared" si="52"/>
        <v>0</v>
      </c>
      <c r="F130" s="3"/>
      <c r="G130" s="14"/>
      <c r="H130" s="8"/>
    </row>
    <row r="131" spans="1:8" ht="24.95" customHeight="1">
      <c r="A131" s="4" t="s">
        <v>197</v>
      </c>
      <c r="B131" s="6" t="s">
        <v>267</v>
      </c>
      <c r="C131" s="84">
        <v>3450582.24</v>
      </c>
      <c r="D131" s="88">
        <v>3450582.24</v>
      </c>
      <c r="E131" s="88">
        <v>0</v>
      </c>
      <c r="F131" s="3"/>
      <c r="G131" s="14"/>
      <c r="H131" s="8"/>
    </row>
    <row r="132" spans="1:8" ht="24.95" customHeight="1">
      <c r="A132" s="4" t="s">
        <v>196</v>
      </c>
      <c r="B132" s="6" t="s">
        <v>266</v>
      </c>
      <c r="C132" s="84">
        <v>2848128</v>
      </c>
      <c r="D132" s="88">
        <v>2848128</v>
      </c>
      <c r="E132" s="88">
        <v>0</v>
      </c>
      <c r="F132" s="3"/>
      <c r="G132" s="14"/>
      <c r="H132" s="8"/>
    </row>
    <row r="133" spans="1:8" ht="24.95" customHeight="1">
      <c r="A133" s="8"/>
      <c r="B133" s="7" t="s">
        <v>63</v>
      </c>
      <c r="C133" s="9">
        <f>C5+C31+C36+C44+C47+C50+C55+C102+C119+C129</f>
        <v>213955634.05000004</v>
      </c>
      <c r="D133" s="9">
        <f t="shared" ref="D133:E133" si="53">D5+D31+D36+D44+D47+D50+D55+D102+D119+D129</f>
        <v>52350221.420000002</v>
      </c>
      <c r="E133" s="9">
        <f t="shared" si="53"/>
        <v>161605412.63</v>
      </c>
      <c r="F133" s="8"/>
      <c r="G133" s="8"/>
      <c r="H133" s="8"/>
    </row>
  </sheetData>
  <mergeCells count="1">
    <mergeCell ref="A2:H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2" workbookViewId="0">
      <selection activeCell="A22" sqref="A4:XFD22"/>
    </sheetView>
  </sheetViews>
  <sheetFormatPr defaultRowHeight="13.5"/>
  <cols>
    <col min="1" max="1" width="23.125" customWidth="1"/>
    <col min="2" max="2" width="14.125" bestFit="1" customWidth="1"/>
    <col min="3" max="3" width="22.75" customWidth="1"/>
    <col min="4" max="4" width="17.625" customWidth="1"/>
  </cols>
  <sheetData>
    <row r="1" spans="1:4" ht="21.75" customHeight="1">
      <c r="A1" s="52" t="s">
        <v>95</v>
      </c>
    </row>
    <row r="2" spans="1:4" ht="22.5" customHeight="1">
      <c r="A2" s="116" t="s">
        <v>60</v>
      </c>
      <c r="B2" s="116"/>
      <c r="C2" s="116"/>
      <c r="D2" s="116"/>
    </row>
    <row r="3" spans="1:4">
      <c r="D3" s="20" t="s">
        <v>57</v>
      </c>
    </row>
    <row r="4" spans="1:4" ht="24.95" customHeight="1">
      <c r="A4" s="115" t="s">
        <v>48</v>
      </c>
      <c r="B4" s="115"/>
      <c r="C4" s="115" t="s">
        <v>49</v>
      </c>
      <c r="D4" s="115"/>
    </row>
    <row r="5" spans="1:4" ht="24.95" customHeight="1">
      <c r="A5" s="15" t="s">
        <v>51</v>
      </c>
      <c r="B5" s="15" t="s">
        <v>53</v>
      </c>
      <c r="C5" s="15" t="s">
        <v>54</v>
      </c>
      <c r="D5" s="15" t="s">
        <v>53</v>
      </c>
    </row>
    <row r="6" spans="1:4" ht="24.95" customHeight="1">
      <c r="A6" s="17" t="s">
        <v>46</v>
      </c>
      <c r="B6" s="18"/>
      <c r="C6" s="17" t="s">
        <v>55</v>
      </c>
      <c r="D6" s="18"/>
    </row>
    <row r="7" spans="1:4" ht="24.95" customHeight="1">
      <c r="A7" s="17" t="s">
        <v>102</v>
      </c>
      <c r="B7" s="18">
        <v>213955634.05000001</v>
      </c>
      <c r="C7" s="17" t="s">
        <v>6</v>
      </c>
      <c r="D7" s="18">
        <v>57155941.840000011</v>
      </c>
    </row>
    <row r="8" spans="1:4" ht="24.95" customHeight="1">
      <c r="A8" s="17" t="s">
        <v>103</v>
      </c>
      <c r="B8" s="90"/>
      <c r="C8" s="4" t="s">
        <v>9</v>
      </c>
      <c r="D8" s="18">
        <v>60000</v>
      </c>
    </row>
    <row r="9" spans="1:4" ht="24.95" customHeight="1">
      <c r="A9" s="17"/>
      <c r="B9" s="90"/>
      <c r="C9" s="4" t="s">
        <v>11</v>
      </c>
      <c r="D9" s="18">
        <v>5829205.7800000003</v>
      </c>
    </row>
    <row r="10" spans="1:4" ht="24.95" customHeight="1">
      <c r="A10" s="17" t="s">
        <v>47</v>
      </c>
      <c r="B10" s="90"/>
      <c r="C10" s="17" t="s">
        <v>13</v>
      </c>
      <c r="D10" s="18">
        <v>178568</v>
      </c>
    </row>
    <row r="11" spans="1:4" ht="24.95" customHeight="1">
      <c r="A11" s="17" t="s">
        <v>102</v>
      </c>
      <c r="B11" s="90"/>
      <c r="C11" s="17" t="s">
        <v>15</v>
      </c>
      <c r="D11" s="18">
        <v>50000</v>
      </c>
    </row>
    <row r="12" spans="1:4" ht="24.95" customHeight="1">
      <c r="A12" s="17" t="s">
        <v>103</v>
      </c>
      <c r="B12" s="90"/>
      <c r="C12" s="17" t="s">
        <v>292</v>
      </c>
      <c r="D12" s="18">
        <v>2254700</v>
      </c>
    </row>
    <row r="13" spans="1:4" ht="24.95" customHeight="1">
      <c r="A13" s="17"/>
      <c r="B13" s="90"/>
      <c r="C13" s="17" t="s">
        <v>18</v>
      </c>
      <c r="D13" s="18">
        <v>62327550.210000008</v>
      </c>
    </row>
    <row r="14" spans="1:4" ht="24.95" customHeight="1">
      <c r="A14" s="17"/>
      <c r="B14" s="90"/>
      <c r="C14" s="17" t="s">
        <v>310</v>
      </c>
      <c r="D14" s="18">
        <v>10281114.959999999</v>
      </c>
    </row>
    <row r="15" spans="1:4" ht="24.95" customHeight="1">
      <c r="A15" s="17"/>
      <c r="B15" s="90"/>
      <c r="C15" s="17" t="s">
        <v>318</v>
      </c>
      <c r="D15" s="18">
        <v>69519843.020000011</v>
      </c>
    </row>
    <row r="16" spans="1:4" ht="24.95" customHeight="1">
      <c r="A16" s="17"/>
      <c r="B16" s="90"/>
      <c r="C16" s="17" t="s">
        <v>321</v>
      </c>
      <c r="D16" s="18">
        <v>6298710.2400000002</v>
      </c>
    </row>
    <row r="17" spans="1:4" ht="24.95" customHeight="1">
      <c r="A17" s="17"/>
      <c r="B17" s="90"/>
      <c r="C17" s="91"/>
      <c r="D17" s="17"/>
    </row>
    <row r="18" spans="1:4" ht="24.95" customHeight="1">
      <c r="A18" s="17"/>
      <c r="B18" s="90"/>
      <c r="C18" s="17"/>
      <c r="D18" s="17"/>
    </row>
    <row r="19" spans="1:4" ht="24.95" customHeight="1">
      <c r="A19" s="17"/>
      <c r="B19" s="90"/>
      <c r="C19" s="17"/>
      <c r="D19" s="17"/>
    </row>
    <row r="20" spans="1:4" ht="24.95" customHeight="1">
      <c r="A20" s="17"/>
      <c r="B20" s="90"/>
      <c r="C20" s="17" t="s">
        <v>56</v>
      </c>
      <c r="D20" s="17"/>
    </row>
    <row r="21" spans="1:4" ht="24.95" customHeight="1">
      <c r="A21" s="17"/>
      <c r="B21" s="90"/>
      <c r="C21" s="17"/>
      <c r="D21" s="17"/>
    </row>
    <row r="22" spans="1:4" ht="24.95" customHeight="1">
      <c r="A22" s="13" t="s">
        <v>27</v>
      </c>
      <c r="B22" s="18">
        <v>213955634.05000001</v>
      </c>
      <c r="C22" s="13" t="s">
        <v>28</v>
      </c>
      <c r="D22" s="18">
        <f>SUM(D7:D16)</f>
        <v>213955634.05000004</v>
      </c>
    </row>
  </sheetData>
  <mergeCells count="3">
    <mergeCell ref="A4:B4"/>
    <mergeCell ref="C4:D4"/>
    <mergeCell ref="A2:D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106" workbookViewId="0">
      <selection activeCell="B111" sqref="B111"/>
    </sheetView>
  </sheetViews>
  <sheetFormatPr defaultRowHeight="13.5"/>
  <cols>
    <col min="1" max="1" width="10.625" customWidth="1"/>
    <col min="2" max="2" width="34.875" bestFit="1" customWidth="1"/>
    <col min="3" max="5" width="15.625" customWidth="1"/>
  </cols>
  <sheetData>
    <row r="1" spans="1:7" ht="21" customHeight="1">
      <c r="A1" s="52" t="s">
        <v>96</v>
      </c>
    </row>
    <row r="2" spans="1:7" ht="31.5" customHeight="1">
      <c r="A2" s="116" t="s">
        <v>65</v>
      </c>
      <c r="B2" s="116"/>
      <c r="C2" s="116"/>
      <c r="D2" s="116"/>
      <c r="E2" s="116"/>
    </row>
    <row r="3" spans="1:7">
      <c r="E3" s="19" t="s">
        <v>67</v>
      </c>
    </row>
    <row r="4" spans="1:7" ht="24.95" customHeight="1">
      <c r="A4" s="24" t="s">
        <v>39</v>
      </c>
      <c r="B4" s="11" t="s">
        <v>66</v>
      </c>
      <c r="C4" s="24" t="s">
        <v>62</v>
      </c>
      <c r="D4" s="24" t="s">
        <v>40</v>
      </c>
      <c r="E4" s="24" t="s">
        <v>41</v>
      </c>
      <c r="F4" s="119"/>
      <c r="G4" s="120"/>
    </row>
    <row r="5" spans="1:7" ht="24.95" customHeight="1">
      <c r="A5" s="4">
        <v>201</v>
      </c>
      <c r="B5" s="6" t="s">
        <v>270</v>
      </c>
      <c r="C5" s="84">
        <f>C6+C8+C10+C13+C15+C17+C19+C21+C23+C25+C27+C29</f>
        <v>57155941.840000011</v>
      </c>
      <c r="D5" s="88">
        <f t="shared" ref="D5:E5" si="0">D6+D8+D10+D13+D15+D17+D19+D21+D23+D25+D27+D29</f>
        <v>34363568.939999998</v>
      </c>
      <c r="E5" s="84">
        <f t="shared" si="0"/>
        <v>22792372.899999999</v>
      </c>
      <c r="F5" s="66"/>
      <c r="G5" s="67"/>
    </row>
    <row r="6" spans="1:7" ht="24.95" customHeight="1">
      <c r="A6" s="4">
        <v>20101</v>
      </c>
      <c r="B6" s="6" t="s">
        <v>38</v>
      </c>
      <c r="C6" s="84">
        <f>SUM(C7)</f>
        <v>200000</v>
      </c>
      <c r="D6" s="88">
        <f t="shared" ref="D6:E6" si="1">SUM(D7)</f>
        <v>0</v>
      </c>
      <c r="E6" s="84">
        <f t="shared" si="1"/>
        <v>200000</v>
      </c>
      <c r="F6" s="66"/>
      <c r="G6" s="67"/>
    </row>
    <row r="7" spans="1:7" ht="24.95" customHeight="1">
      <c r="A7" s="4" t="s">
        <v>126</v>
      </c>
      <c r="B7" s="6" t="s">
        <v>198</v>
      </c>
      <c r="C7" s="84">
        <v>200000</v>
      </c>
      <c r="D7" s="88">
        <v>0</v>
      </c>
      <c r="E7" s="89">
        <v>200000</v>
      </c>
      <c r="F7" s="66"/>
      <c r="G7" s="67"/>
    </row>
    <row r="8" spans="1:7" ht="24.95" customHeight="1">
      <c r="A8" s="4">
        <v>20102</v>
      </c>
      <c r="B8" s="6" t="s">
        <v>272</v>
      </c>
      <c r="C8" s="84">
        <f>SUM(C9)</f>
        <v>30000</v>
      </c>
      <c r="D8" s="88">
        <f t="shared" ref="D8:E8" si="2">SUM(D9)</f>
        <v>0</v>
      </c>
      <c r="E8" s="84">
        <f t="shared" si="2"/>
        <v>30000</v>
      </c>
      <c r="F8" s="66"/>
      <c r="G8" s="67"/>
    </row>
    <row r="9" spans="1:7" ht="24.95" customHeight="1">
      <c r="A9" s="4" t="s">
        <v>127</v>
      </c>
      <c r="B9" s="6" t="s">
        <v>199</v>
      </c>
      <c r="C9" s="84">
        <v>30000</v>
      </c>
      <c r="D9" s="88">
        <v>0</v>
      </c>
      <c r="E9" s="89">
        <v>30000</v>
      </c>
      <c r="F9" s="66"/>
      <c r="G9" s="67"/>
    </row>
    <row r="10" spans="1:7" ht="24.95" customHeight="1">
      <c r="A10" s="4">
        <v>20103</v>
      </c>
      <c r="B10" s="6" t="s">
        <v>273</v>
      </c>
      <c r="C10" s="84">
        <f>SUM(C11:C12)</f>
        <v>39382766.390000008</v>
      </c>
      <c r="D10" s="84">
        <f t="shared" ref="D10:E10" si="3">SUM(D11:D12)</f>
        <v>34363568.939999998</v>
      </c>
      <c r="E10" s="84">
        <f t="shared" si="3"/>
        <v>5019197.45</v>
      </c>
      <c r="F10" s="66"/>
      <c r="G10" s="67"/>
    </row>
    <row r="11" spans="1:7" ht="24.95" customHeight="1">
      <c r="A11" s="4" t="s">
        <v>128</v>
      </c>
      <c r="B11" s="6" t="s">
        <v>37</v>
      </c>
      <c r="C11" s="84">
        <v>34363568.940000005</v>
      </c>
      <c r="D11" s="88">
        <v>34363568.939999998</v>
      </c>
      <c r="E11" s="88">
        <v>0</v>
      </c>
      <c r="F11" s="66"/>
      <c r="G11" s="67"/>
    </row>
    <row r="12" spans="1:7" ht="24.95" customHeight="1">
      <c r="A12" s="4" t="s">
        <v>129</v>
      </c>
      <c r="B12" s="6" t="s">
        <v>200</v>
      </c>
      <c r="C12" s="84">
        <v>5019197.45</v>
      </c>
      <c r="D12" s="88">
        <v>0</v>
      </c>
      <c r="E12" s="89">
        <v>5019197.45</v>
      </c>
      <c r="F12" s="66"/>
      <c r="G12" s="67"/>
    </row>
    <row r="13" spans="1:7" ht="24.95" customHeight="1">
      <c r="A13" s="4">
        <v>20105</v>
      </c>
      <c r="B13" s="6" t="s">
        <v>274</v>
      </c>
      <c r="C13" s="84">
        <f>SUM(C14)</f>
        <v>1156500</v>
      </c>
      <c r="D13" s="88">
        <f t="shared" ref="D13:E13" si="4">SUM(D14)</f>
        <v>0</v>
      </c>
      <c r="E13" s="84">
        <f t="shared" si="4"/>
        <v>1156500</v>
      </c>
      <c r="F13" s="66"/>
      <c r="G13" s="67"/>
    </row>
    <row r="14" spans="1:7" ht="24.95" customHeight="1">
      <c r="A14" s="4" t="s">
        <v>130</v>
      </c>
      <c r="B14" s="6" t="s">
        <v>201</v>
      </c>
      <c r="C14" s="84">
        <v>1156500</v>
      </c>
      <c r="D14" s="88">
        <v>0</v>
      </c>
      <c r="E14" s="89">
        <v>1156500</v>
      </c>
      <c r="F14" s="66"/>
      <c r="G14" s="67"/>
    </row>
    <row r="15" spans="1:7" ht="24.95" customHeight="1">
      <c r="A15" s="4">
        <v>20106</v>
      </c>
      <c r="B15" s="6" t="s">
        <v>275</v>
      </c>
      <c r="C15" s="84">
        <f>SUM(C16)</f>
        <v>1210720</v>
      </c>
      <c r="D15" s="88">
        <f t="shared" ref="D15:E15" si="5">SUM(D16)</f>
        <v>0</v>
      </c>
      <c r="E15" s="84">
        <f t="shared" si="5"/>
        <v>1210720</v>
      </c>
      <c r="F15" s="66"/>
      <c r="G15" s="67"/>
    </row>
    <row r="16" spans="1:7" ht="24.95" customHeight="1">
      <c r="A16" s="4" t="s">
        <v>131</v>
      </c>
      <c r="B16" s="6" t="s">
        <v>202</v>
      </c>
      <c r="C16" s="84">
        <v>1210720</v>
      </c>
      <c r="D16" s="88">
        <v>0</v>
      </c>
      <c r="E16" s="89">
        <v>1210720</v>
      </c>
      <c r="F16" s="66"/>
      <c r="G16" s="67"/>
    </row>
    <row r="17" spans="1:7" ht="24.95" customHeight="1">
      <c r="A17" s="4">
        <v>20111</v>
      </c>
      <c r="B17" s="6" t="s">
        <v>276</v>
      </c>
      <c r="C17" s="84">
        <f>SUM(C18)</f>
        <v>50000</v>
      </c>
      <c r="D17" s="88">
        <f t="shared" ref="D17:E17" si="6">SUM(D18)</f>
        <v>0</v>
      </c>
      <c r="E17" s="84">
        <f t="shared" si="6"/>
        <v>50000</v>
      </c>
      <c r="F17" s="66"/>
      <c r="G17" s="67"/>
    </row>
    <row r="18" spans="1:7" ht="24.95" customHeight="1">
      <c r="A18" s="4" t="s">
        <v>132</v>
      </c>
      <c r="B18" s="6" t="s">
        <v>203</v>
      </c>
      <c r="C18" s="84">
        <v>50000</v>
      </c>
      <c r="D18" s="88">
        <v>0</v>
      </c>
      <c r="E18" s="89">
        <v>50000</v>
      </c>
      <c r="F18" s="66"/>
      <c r="G18" s="67"/>
    </row>
    <row r="19" spans="1:7" ht="24.95" customHeight="1">
      <c r="A19" s="4">
        <v>20123</v>
      </c>
      <c r="B19" s="6" t="s">
        <v>277</v>
      </c>
      <c r="C19" s="84">
        <f>SUM(C20)</f>
        <v>1100000</v>
      </c>
      <c r="D19" s="88">
        <f t="shared" ref="D19:E19" si="7">SUM(D20)</f>
        <v>0</v>
      </c>
      <c r="E19" s="84">
        <f t="shared" si="7"/>
        <v>1100000</v>
      </c>
      <c r="F19" s="66"/>
      <c r="G19" s="67"/>
    </row>
    <row r="20" spans="1:7" ht="24.95" customHeight="1">
      <c r="A20" s="4" t="s">
        <v>133</v>
      </c>
      <c r="B20" s="6" t="s">
        <v>204</v>
      </c>
      <c r="C20" s="84">
        <v>1100000</v>
      </c>
      <c r="D20" s="88">
        <v>0</v>
      </c>
      <c r="E20" s="89">
        <v>1100000</v>
      </c>
      <c r="F20" s="66"/>
      <c r="G20" s="67"/>
    </row>
    <row r="21" spans="1:7" ht="24.95" customHeight="1">
      <c r="A21" s="4">
        <v>20129</v>
      </c>
      <c r="B21" s="6" t="s">
        <v>278</v>
      </c>
      <c r="C21" s="84">
        <f>SUM(C22)</f>
        <v>3280000</v>
      </c>
      <c r="D21" s="88">
        <f t="shared" ref="D21:E21" si="8">SUM(D22)</f>
        <v>0</v>
      </c>
      <c r="E21" s="84">
        <f t="shared" si="8"/>
        <v>3280000</v>
      </c>
      <c r="F21" s="66"/>
      <c r="G21" s="67"/>
    </row>
    <row r="22" spans="1:7" ht="24.95" customHeight="1">
      <c r="A22" s="4" t="s">
        <v>134</v>
      </c>
      <c r="B22" s="6" t="s">
        <v>205</v>
      </c>
      <c r="C22" s="84">
        <v>3280000</v>
      </c>
      <c r="D22" s="88">
        <v>0</v>
      </c>
      <c r="E22" s="89">
        <v>3280000</v>
      </c>
      <c r="F22" s="66"/>
      <c r="G22" s="67"/>
    </row>
    <row r="23" spans="1:7" ht="24.95" customHeight="1">
      <c r="A23" s="4">
        <v>20132</v>
      </c>
      <c r="B23" s="6" t="s">
        <v>279</v>
      </c>
      <c r="C23" s="84">
        <f>SUM(C24)</f>
        <v>4000000</v>
      </c>
      <c r="D23" s="88">
        <f t="shared" ref="D23:E23" si="9">SUM(D24)</f>
        <v>0</v>
      </c>
      <c r="E23" s="84">
        <f t="shared" si="9"/>
        <v>4000000</v>
      </c>
      <c r="F23" s="66"/>
      <c r="G23" s="67"/>
    </row>
    <row r="24" spans="1:7" ht="24.95" customHeight="1">
      <c r="A24" s="4" t="s">
        <v>135</v>
      </c>
      <c r="B24" s="6" t="s">
        <v>206</v>
      </c>
      <c r="C24" s="84">
        <v>4000000</v>
      </c>
      <c r="D24" s="88">
        <v>0</v>
      </c>
      <c r="E24" s="89">
        <v>4000000</v>
      </c>
      <c r="F24" s="66"/>
      <c r="G24" s="67"/>
    </row>
    <row r="25" spans="1:7" ht="24.95" customHeight="1">
      <c r="A25" s="4">
        <v>20133</v>
      </c>
      <c r="B25" s="6" t="s">
        <v>280</v>
      </c>
      <c r="C25" s="84">
        <f>SUM(C26)</f>
        <v>1220000</v>
      </c>
      <c r="D25" s="88">
        <f t="shared" ref="D25:E25" si="10">SUM(D26)</f>
        <v>0</v>
      </c>
      <c r="E25" s="84">
        <f t="shared" si="10"/>
        <v>1220000</v>
      </c>
      <c r="F25" s="66"/>
      <c r="G25" s="67"/>
    </row>
    <row r="26" spans="1:7" ht="24.95" customHeight="1">
      <c r="A26" s="4" t="s">
        <v>136</v>
      </c>
      <c r="B26" s="6" t="s">
        <v>207</v>
      </c>
      <c r="C26" s="84">
        <v>1220000</v>
      </c>
      <c r="D26" s="88">
        <v>0</v>
      </c>
      <c r="E26" s="89">
        <v>1220000</v>
      </c>
      <c r="F26" s="66"/>
      <c r="G26" s="67"/>
    </row>
    <row r="27" spans="1:7" ht="24.95" customHeight="1">
      <c r="A27" s="4">
        <v>20134</v>
      </c>
      <c r="B27" s="6" t="s">
        <v>281</v>
      </c>
      <c r="C27" s="84">
        <f>SUM(C28)</f>
        <v>600000</v>
      </c>
      <c r="D27" s="88">
        <f t="shared" ref="D27:E27" si="11">SUM(D28)</f>
        <v>0</v>
      </c>
      <c r="E27" s="84">
        <f t="shared" si="11"/>
        <v>600000</v>
      </c>
      <c r="F27" s="66"/>
      <c r="G27" s="67"/>
    </row>
    <row r="28" spans="1:7" ht="24.95" customHeight="1">
      <c r="A28" s="4" t="s">
        <v>137</v>
      </c>
      <c r="B28" s="6" t="s">
        <v>208</v>
      </c>
      <c r="C28" s="84">
        <v>600000</v>
      </c>
      <c r="D28" s="88">
        <v>0</v>
      </c>
      <c r="E28" s="89">
        <v>600000</v>
      </c>
      <c r="F28" s="66"/>
      <c r="G28" s="67"/>
    </row>
    <row r="29" spans="1:7" ht="24.95" customHeight="1">
      <c r="A29" s="4">
        <v>20136</v>
      </c>
      <c r="B29" s="6" t="s">
        <v>282</v>
      </c>
      <c r="C29" s="84">
        <f>SUM(C30)</f>
        <v>4925955.45</v>
      </c>
      <c r="D29" s="88">
        <f t="shared" ref="D29:E29" si="12">SUM(D30)</f>
        <v>0</v>
      </c>
      <c r="E29" s="84">
        <f t="shared" si="12"/>
        <v>4925955.45</v>
      </c>
      <c r="F29" s="66"/>
      <c r="G29" s="67"/>
    </row>
    <row r="30" spans="1:7" ht="24.95" customHeight="1">
      <c r="A30" s="4" t="s">
        <v>138</v>
      </c>
      <c r="B30" s="6" t="s">
        <v>282</v>
      </c>
      <c r="C30" s="84">
        <v>4925955.45</v>
      </c>
      <c r="D30" s="88">
        <v>0</v>
      </c>
      <c r="E30" s="89">
        <v>4925955.45</v>
      </c>
      <c r="F30" s="66"/>
      <c r="G30" s="67"/>
    </row>
    <row r="31" spans="1:7" ht="24.95" customHeight="1">
      <c r="A31" s="4">
        <v>203</v>
      </c>
      <c r="B31" s="6" t="s">
        <v>284</v>
      </c>
      <c r="C31" s="84">
        <f>C32</f>
        <v>60000</v>
      </c>
      <c r="D31" s="88">
        <f t="shared" ref="D31:E31" si="13">D32</f>
        <v>0</v>
      </c>
      <c r="E31" s="84">
        <f t="shared" si="13"/>
        <v>60000</v>
      </c>
      <c r="F31" s="66"/>
      <c r="G31" s="67"/>
    </row>
    <row r="32" spans="1:7" ht="24.95" customHeight="1">
      <c r="A32" s="4">
        <v>20306</v>
      </c>
      <c r="B32" s="6" t="s">
        <v>285</v>
      </c>
      <c r="C32" s="84">
        <f>C33+C34+C35</f>
        <v>60000</v>
      </c>
      <c r="D32" s="88">
        <f t="shared" ref="D32:E32" si="14">D33+D34+D35</f>
        <v>0</v>
      </c>
      <c r="E32" s="84">
        <f t="shared" si="14"/>
        <v>60000</v>
      </c>
      <c r="F32" s="66"/>
      <c r="G32" s="67"/>
    </row>
    <row r="33" spans="1:7" ht="24.95" customHeight="1">
      <c r="A33" s="4" t="s">
        <v>140</v>
      </c>
      <c r="B33" s="6" t="s">
        <v>210</v>
      </c>
      <c r="C33" s="84">
        <v>20000</v>
      </c>
      <c r="D33" s="88">
        <v>0</v>
      </c>
      <c r="E33" s="89">
        <v>20000</v>
      </c>
      <c r="F33" s="66"/>
      <c r="G33" s="67"/>
    </row>
    <row r="34" spans="1:7" ht="24.95" customHeight="1">
      <c r="A34" s="4" t="s">
        <v>141</v>
      </c>
      <c r="B34" s="6" t="s">
        <v>211</v>
      </c>
      <c r="C34" s="84">
        <v>20000</v>
      </c>
      <c r="D34" s="88">
        <v>0</v>
      </c>
      <c r="E34" s="89">
        <v>20000</v>
      </c>
      <c r="F34" s="66"/>
      <c r="G34" s="67"/>
    </row>
    <row r="35" spans="1:7" ht="24.95" customHeight="1">
      <c r="A35" s="4" t="s">
        <v>139</v>
      </c>
      <c r="B35" s="6" t="s">
        <v>209</v>
      </c>
      <c r="C35" s="84">
        <v>20000</v>
      </c>
      <c r="D35" s="88">
        <v>0</v>
      </c>
      <c r="E35" s="89">
        <v>20000</v>
      </c>
      <c r="F35" s="66"/>
      <c r="G35" s="67"/>
    </row>
    <row r="36" spans="1:7" ht="24.95" customHeight="1">
      <c r="A36" s="4">
        <v>204</v>
      </c>
      <c r="B36" s="6" t="s">
        <v>286</v>
      </c>
      <c r="C36" s="84">
        <f>C37+C42</f>
        <v>5829205.7800000003</v>
      </c>
      <c r="D36" s="88">
        <f t="shared" ref="D36:E36" si="15">D37+D42</f>
        <v>0</v>
      </c>
      <c r="E36" s="84">
        <f t="shared" si="15"/>
        <v>5829205.7800000003</v>
      </c>
      <c r="F36" s="66"/>
      <c r="G36" s="67"/>
    </row>
    <row r="37" spans="1:7" ht="24.95" customHeight="1">
      <c r="A37" s="4">
        <v>20406</v>
      </c>
      <c r="B37" s="6" t="s">
        <v>287</v>
      </c>
      <c r="C37" s="84">
        <f>C38+C39+C40+C41</f>
        <v>1284585.28</v>
      </c>
      <c r="D37" s="88">
        <f t="shared" ref="D37:E37" si="16">D38+D39+D40+D41</f>
        <v>0</v>
      </c>
      <c r="E37" s="84">
        <f t="shared" si="16"/>
        <v>1284585.28</v>
      </c>
      <c r="F37" s="66"/>
      <c r="G37" s="67"/>
    </row>
    <row r="38" spans="1:7" ht="24.95" customHeight="1">
      <c r="A38" s="4" t="s">
        <v>143</v>
      </c>
      <c r="B38" s="6" t="s">
        <v>213</v>
      </c>
      <c r="C38" s="84">
        <v>428700</v>
      </c>
      <c r="D38" s="88">
        <v>0</v>
      </c>
      <c r="E38" s="89">
        <v>428700</v>
      </c>
      <c r="F38" s="66"/>
      <c r="G38" s="67"/>
    </row>
    <row r="39" spans="1:7" ht="24.95" customHeight="1">
      <c r="A39" s="4" t="s">
        <v>144</v>
      </c>
      <c r="B39" s="6" t="s">
        <v>214</v>
      </c>
      <c r="C39" s="84">
        <v>289840</v>
      </c>
      <c r="D39" s="88">
        <v>0</v>
      </c>
      <c r="E39" s="89">
        <v>289840</v>
      </c>
      <c r="F39" s="66"/>
      <c r="G39" s="67"/>
    </row>
    <row r="40" spans="1:7" ht="24.95" customHeight="1">
      <c r="A40" s="4" t="s">
        <v>145</v>
      </c>
      <c r="B40" s="6" t="s">
        <v>215</v>
      </c>
      <c r="C40" s="84">
        <v>49080</v>
      </c>
      <c r="D40" s="88">
        <v>0</v>
      </c>
      <c r="E40" s="89">
        <v>49080</v>
      </c>
      <c r="F40" s="66"/>
      <c r="G40" s="67"/>
    </row>
    <row r="41" spans="1:7" ht="24.95" customHeight="1">
      <c r="A41" s="4" t="s">
        <v>142</v>
      </c>
      <c r="B41" s="6" t="s">
        <v>212</v>
      </c>
      <c r="C41" s="84">
        <v>516965.28</v>
      </c>
      <c r="D41" s="88">
        <v>0</v>
      </c>
      <c r="E41" s="89">
        <v>516965.28</v>
      </c>
      <c r="F41" s="66"/>
      <c r="G41" s="67"/>
    </row>
    <row r="42" spans="1:7" ht="24.95" customHeight="1">
      <c r="A42" s="4">
        <v>20499</v>
      </c>
      <c r="B42" s="6" t="s">
        <v>216</v>
      </c>
      <c r="C42" s="84">
        <f>C43</f>
        <v>4544620.5</v>
      </c>
      <c r="D42" s="88">
        <f t="shared" ref="D42:E42" si="17">D43</f>
        <v>0</v>
      </c>
      <c r="E42" s="84">
        <f t="shared" si="17"/>
        <v>4544620.5</v>
      </c>
      <c r="F42" s="66"/>
      <c r="G42" s="67"/>
    </row>
    <row r="43" spans="1:7" ht="24.95" customHeight="1">
      <c r="A43" s="4" t="s">
        <v>146</v>
      </c>
      <c r="B43" s="6" t="s">
        <v>216</v>
      </c>
      <c r="C43" s="84">
        <v>4544620.5</v>
      </c>
      <c r="D43" s="88">
        <v>0</v>
      </c>
      <c r="E43" s="89">
        <v>4544620.5</v>
      </c>
      <c r="F43" s="66"/>
      <c r="G43" s="67"/>
    </row>
    <row r="44" spans="1:7" ht="24.95" customHeight="1">
      <c r="A44" s="4">
        <v>205</v>
      </c>
      <c r="B44" s="6" t="s">
        <v>288</v>
      </c>
      <c r="C44" s="84">
        <f>C45</f>
        <v>178568</v>
      </c>
      <c r="D44" s="84">
        <f t="shared" ref="D44:E45" si="18">D45</f>
        <v>133518</v>
      </c>
      <c r="E44" s="84">
        <f t="shared" si="18"/>
        <v>45050</v>
      </c>
      <c r="F44" s="66"/>
      <c r="G44" s="67"/>
    </row>
    <row r="45" spans="1:7" ht="24.95" customHeight="1">
      <c r="A45" s="4">
        <v>20508</v>
      </c>
      <c r="B45" s="6" t="s">
        <v>289</v>
      </c>
      <c r="C45" s="84">
        <f>C46</f>
        <v>178568</v>
      </c>
      <c r="D45" s="84">
        <f t="shared" si="18"/>
        <v>133518</v>
      </c>
      <c r="E45" s="84">
        <f t="shared" si="18"/>
        <v>45050</v>
      </c>
      <c r="F45" s="66"/>
      <c r="G45" s="67"/>
    </row>
    <row r="46" spans="1:7" ht="24.95" customHeight="1">
      <c r="A46" s="4" t="s">
        <v>147</v>
      </c>
      <c r="B46" s="6" t="s">
        <v>217</v>
      </c>
      <c r="C46" s="84">
        <v>178568</v>
      </c>
      <c r="D46" s="84">
        <v>133518</v>
      </c>
      <c r="E46" s="89">
        <v>45050</v>
      </c>
      <c r="F46" s="66"/>
      <c r="G46" s="67"/>
    </row>
    <row r="47" spans="1:7" ht="24.95" customHeight="1">
      <c r="A47" s="4">
        <v>206</v>
      </c>
      <c r="B47" s="6" t="s">
        <v>290</v>
      </c>
      <c r="C47" s="84">
        <f>C48</f>
        <v>50000</v>
      </c>
      <c r="D47" s="88">
        <f t="shared" ref="D47:E48" si="19">D48</f>
        <v>0</v>
      </c>
      <c r="E47" s="84">
        <f t="shared" si="19"/>
        <v>50000</v>
      </c>
      <c r="F47" s="66"/>
      <c r="G47" s="67"/>
    </row>
    <row r="48" spans="1:7" ht="24.95" customHeight="1">
      <c r="A48" s="4">
        <v>20607</v>
      </c>
      <c r="B48" s="6" t="s">
        <v>291</v>
      </c>
      <c r="C48" s="84">
        <f>C49</f>
        <v>50000</v>
      </c>
      <c r="D48" s="88">
        <f t="shared" si="19"/>
        <v>0</v>
      </c>
      <c r="E48" s="84">
        <f t="shared" si="19"/>
        <v>50000</v>
      </c>
      <c r="F48" s="66"/>
      <c r="G48" s="67"/>
    </row>
    <row r="49" spans="1:7" ht="24.95" customHeight="1">
      <c r="A49" s="4" t="s">
        <v>148</v>
      </c>
      <c r="B49" s="6" t="s">
        <v>218</v>
      </c>
      <c r="C49" s="84">
        <v>50000</v>
      </c>
      <c r="D49" s="88">
        <v>0</v>
      </c>
      <c r="E49" s="89">
        <v>50000</v>
      </c>
      <c r="F49" s="66"/>
      <c r="G49" s="67"/>
    </row>
    <row r="50" spans="1:7" ht="24.95" customHeight="1">
      <c r="A50" s="4">
        <v>207</v>
      </c>
      <c r="B50" s="6" t="s">
        <v>122</v>
      </c>
      <c r="C50" s="84">
        <f>C51</f>
        <v>2254700</v>
      </c>
      <c r="D50" s="88">
        <f t="shared" ref="D50:E50" si="20">D51</f>
        <v>0</v>
      </c>
      <c r="E50" s="84">
        <f t="shared" si="20"/>
        <v>2254700</v>
      </c>
      <c r="F50" s="66"/>
      <c r="G50" s="67"/>
    </row>
    <row r="51" spans="1:7" ht="24.95" customHeight="1">
      <c r="A51" s="4">
        <v>20701</v>
      </c>
      <c r="B51" s="6" t="s">
        <v>294</v>
      </c>
      <c r="C51" s="84">
        <f>C52+C53+C54</f>
        <v>2254700</v>
      </c>
      <c r="D51" s="88">
        <f t="shared" ref="D51:E51" si="21">D52+D53+D54</f>
        <v>0</v>
      </c>
      <c r="E51" s="84">
        <f t="shared" si="21"/>
        <v>2254700</v>
      </c>
      <c r="F51" s="66"/>
      <c r="G51" s="67"/>
    </row>
    <row r="52" spans="1:7" ht="24.95" customHeight="1">
      <c r="A52" s="4" t="s">
        <v>149</v>
      </c>
      <c r="B52" s="6" t="s">
        <v>219</v>
      </c>
      <c r="C52" s="84">
        <v>1376100</v>
      </c>
      <c r="D52" s="88">
        <v>0</v>
      </c>
      <c r="E52" s="89">
        <v>1376100</v>
      </c>
      <c r="F52" s="66"/>
      <c r="G52" s="67"/>
    </row>
    <row r="53" spans="1:7" ht="24.95" customHeight="1">
      <c r="A53" s="4" t="s">
        <v>150</v>
      </c>
      <c r="B53" s="6" t="s">
        <v>220</v>
      </c>
      <c r="C53" s="84">
        <v>758600</v>
      </c>
      <c r="D53" s="88">
        <v>0</v>
      </c>
      <c r="E53" s="89">
        <v>758600</v>
      </c>
      <c r="F53" s="66"/>
      <c r="G53" s="67"/>
    </row>
    <row r="54" spans="1:7" ht="24.95" customHeight="1">
      <c r="A54" s="4" t="s">
        <v>269</v>
      </c>
      <c r="B54" s="6" t="s">
        <v>268</v>
      </c>
      <c r="C54" s="84">
        <v>120000</v>
      </c>
      <c r="D54" s="88">
        <v>0</v>
      </c>
      <c r="E54" s="89">
        <v>120000</v>
      </c>
      <c r="F54" s="66"/>
      <c r="G54" s="67"/>
    </row>
    <row r="55" spans="1:7" ht="24.95" customHeight="1">
      <c r="A55" s="4">
        <v>208</v>
      </c>
      <c r="B55" s="6" t="s">
        <v>295</v>
      </c>
      <c r="C55" s="84">
        <f>C56+C58+C61+C66+C69+C75+C77+C82+C87+C89+C91+C93+C95+C97+C100</f>
        <v>62327550.210000008</v>
      </c>
      <c r="D55" s="84">
        <f t="shared" ref="D55:E55" si="22">D56+D58+D61+D66+D69+D75+D77+D82+D87+D89+D91+D93+D95+D97+D100</f>
        <v>7906653.4800000004</v>
      </c>
      <c r="E55" s="84">
        <f t="shared" si="22"/>
        <v>54420896.730000004</v>
      </c>
      <c r="F55" s="66"/>
      <c r="G55" s="67"/>
    </row>
    <row r="56" spans="1:7" ht="24.95" customHeight="1">
      <c r="A56" s="4">
        <v>20801</v>
      </c>
      <c r="B56" s="6" t="s">
        <v>296</v>
      </c>
      <c r="C56" s="84">
        <f>C57</f>
        <v>17500</v>
      </c>
      <c r="D56" s="88">
        <f t="shared" ref="D56:E56" si="23">D57</f>
        <v>0</v>
      </c>
      <c r="E56" s="84">
        <f t="shared" si="23"/>
        <v>17500</v>
      </c>
      <c r="F56" s="66"/>
      <c r="G56" s="67"/>
    </row>
    <row r="57" spans="1:7" ht="24.95" customHeight="1">
      <c r="A57" s="4" t="s">
        <v>151</v>
      </c>
      <c r="B57" s="6" t="s">
        <v>221</v>
      </c>
      <c r="C57" s="84">
        <v>17500</v>
      </c>
      <c r="D57" s="88">
        <v>0</v>
      </c>
      <c r="E57" s="89">
        <v>17500</v>
      </c>
      <c r="F57" s="66"/>
      <c r="G57" s="67"/>
    </row>
    <row r="58" spans="1:7" ht="24.95" customHeight="1">
      <c r="A58" s="4">
        <v>20802</v>
      </c>
      <c r="B58" s="6" t="s">
        <v>297</v>
      </c>
      <c r="C58" s="84">
        <f>C59+C60</f>
        <v>26886039.75</v>
      </c>
      <c r="D58" s="88">
        <f t="shared" ref="D58:E58" si="24">D59+D60</f>
        <v>0</v>
      </c>
      <c r="E58" s="84">
        <f t="shared" si="24"/>
        <v>26886039.75</v>
      </c>
      <c r="F58" s="66"/>
      <c r="G58" s="67"/>
    </row>
    <row r="59" spans="1:7" ht="24.95" customHeight="1">
      <c r="A59" s="4" t="s">
        <v>152</v>
      </c>
      <c r="B59" s="6" t="s">
        <v>222</v>
      </c>
      <c r="C59" s="84">
        <v>26833607.75</v>
      </c>
      <c r="D59" s="88">
        <v>0</v>
      </c>
      <c r="E59" s="89">
        <v>26833607.75</v>
      </c>
      <c r="F59" s="66"/>
      <c r="G59" s="67"/>
    </row>
    <row r="60" spans="1:7" ht="24.95" customHeight="1">
      <c r="A60" s="4" t="s">
        <v>153</v>
      </c>
      <c r="B60" s="6" t="s">
        <v>223</v>
      </c>
      <c r="C60" s="84">
        <v>52432</v>
      </c>
      <c r="D60" s="88">
        <v>0</v>
      </c>
      <c r="E60" s="89">
        <v>52432</v>
      </c>
      <c r="F60" s="66"/>
      <c r="G60" s="67"/>
    </row>
    <row r="61" spans="1:7" ht="24.95" customHeight="1">
      <c r="A61" s="4">
        <v>20805</v>
      </c>
      <c r="B61" s="6" t="s">
        <v>298</v>
      </c>
      <c r="C61" s="84">
        <f>C62+C63+C64+C65</f>
        <v>12536825.560000001</v>
      </c>
      <c r="D61" s="84">
        <f t="shared" ref="D61:E61" si="25">D62+D63+D64+D65</f>
        <v>7906653.4800000004</v>
      </c>
      <c r="E61" s="84">
        <f t="shared" si="25"/>
        <v>4630172.08</v>
      </c>
      <c r="F61" s="66"/>
      <c r="G61" s="67"/>
    </row>
    <row r="62" spans="1:7" ht="24.95" customHeight="1">
      <c r="A62" s="4" t="s">
        <v>156</v>
      </c>
      <c r="B62" s="6" t="s">
        <v>226</v>
      </c>
      <c r="C62" s="84">
        <v>1670769</v>
      </c>
      <c r="D62" s="88">
        <v>1670769</v>
      </c>
      <c r="E62" s="88">
        <v>0</v>
      </c>
      <c r="F62" s="66"/>
      <c r="G62" s="67"/>
    </row>
    <row r="63" spans="1:7" ht="24.95" customHeight="1">
      <c r="A63" s="4" t="s">
        <v>154</v>
      </c>
      <c r="B63" s="6" t="s">
        <v>224</v>
      </c>
      <c r="C63" s="84">
        <v>4157256.32</v>
      </c>
      <c r="D63" s="88">
        <v>4157256.32</v>
      </c>
      <c r="E63" s="88">
        <v>0</v>
      </c>
      <c r="F63" s="66"/>
      <c r="G63" s="67"/>
    </row>
    <row r="64" spans="1:7" ht="24.95" customHeight="1">
      <c r="A64" s="4" t="s">
        <v>155</v>
      </c>
      <c r="B64" s="6" t="s">
        <v>225</v>
      </c>
      <c r="C64" s="84">
        <v>2078628.16</v>
      </c>
      <c r="D64" s="88">
        <v>2078628.16</v>
      </c>
      <c r="E64" s="88">
        <v>0</v>
      </c>
      <c r="F64" s="66"/>
      <c r="G64" s="67"/>
    </row>
    <row r="65" spans="1:7" ht="24.95" customHeight="1">
      <c r="A65" s="4" t="s">
        <v>157</v>
      </c>
      <c r="B65" s="6" t="s">
        <v>227</v>
      </c>
      <c r="C65" s="84">
        <v>4630172.08</v>
      </c>
      <c r="D65" s="88">
        <v>0</v>
      </c>
      <c r="E65" s="89">
        <v>4630172.08</v>
      </c>
      <c r="F65" s="66"/>
      <c r="G65" s="67"/>
    </row>
    <row r="66" spans="1:7" ht="24.95" customHeight="1">
      <c r="A66" s="4">
        <v>20807</v>
      </c>
      <c r="B66" s="6" t="s">
        <v>299</v>
      </c>
      <c r="C66" s="84">
        <f>C67+C68</f>
        <v>991400</v>
      </c>
      <c r="D66" s="88">
        <f t="shared" ref="D66:E66" si="26">D67+D68</f>
        <v>0</v>
      </c>
      <c r="E66" s="84">
        <f t="shared" si="26"/>
        <v>991400</v>
      </c>
      <c r="F66" s="66"/>
      <c r="G66" s="67"/>
    </row>
    <row r="67" spans="1:7" ht="24.95" customHeight="1">
      <c r="A67" s="4" t="s">
        <v>159</v>
      </c>
      <c r="B67" s="6" t="s">
        <v>229</v>
      </c>
      <c r="C67" s="84">
        <v>931000</v>
      </c>
      <c r="D67" s="88">
        <v>0</v>
      </c>
      <c r="E67" s="89">
        <v>931000</v>
      </c>
      <c r="F67" s="66"/>
      <c r="G67" s="67"/>
    </row>
    <row r="68" spans="1:7" ht="24.95" customHeight="1">
      <c r="A68" s="4" t="s">
        <v>158</v>
      </c>
      <c r="B68" s="6" t="s">
        <v>228</v>
      </c>
      <c r="C68" s="84">
        <v>60400</v>
      </c>
      <c r="D68" s="88">
        <v>0</v>
      </c>
      <c r="E68" s="89">
        <v>60400</v>
      </c>
      <c r="F68" s="66"/>
      <c r="G68" s="67"/>
    </row>
    <row r="69" spans="1:7" ht="24.95" customHeight="1">
      <c r="A69" s="4">
        <v>20808</v>
      </c>
      <c r="B69" s="6" t="s">
        <v>300</v>
      </c>
      <c r="C69" s="84">
        <f>C70+C71+C72+C73+C74</f>
        <v>2840804.1</v>
      </c>
      <c r="D69" s="88">
        <f t="shared" ref="D69:E69" si="27">D70+D71+D72+D73+D74</f>
        <v>0</v>
      </c>
      <c r="E69" s="84">
        <f t="shared" si="27"/>
        <v>2840804.1</v>
      </c>
      <c r="F69" s="66"/>
      <c r="G69" s="67"/>
    </row>
    <row r="70" spans="1:7" ht="24.95" customHeight="1">
      <c r="A70" s="4" t="s">
        <v>161</v>
      </c>
      <c r="B70" s="6" t="s">
        <v>231</v>
      </c>
      <c r="C70" s="84">
        <v>45840</v>
      </c>
      <c r="D70" s="88">
        <v>0</v>
      </c>
      <c r="E70" s="89">
        <v>45840</v>
      </c>
      <c r="F70" s="66"/>
      <c r="G70" s="67"/>
    </row>
    <row r="71" spans="1:7" ht="24.95" customHeight="1">
      <c r="A71" s="4" t="s">
        <v>162</v>
      </c>
      <c r="B71" s="6" t="s">
        <v>232</v>
      </c>
      <c r="C71" s="84">
        <v>886236</v>
      </c>
      <c r="D71" s="88">
        <v>0</v>
      </c>
      <c r="E71" s="89">
        <v>886236</v>
      </c>
      <c r="F71" s="66"/>
      <c r="G71" s="67"/>
    </row>
    <row r="72" spans="1:7" ht="24.95" customHeight="1">
      <c r="A72" s="4" t="s">
        <v>160</v>
      </c>
      <c r="B72" s="6" t="s">
        <v>230</v>
      </c>
      <c r="C72" s="84">
        <v>262232</v>
      </c>
      <c r="D72" s="88">
        <v>0</v>
      </c>
      <c r="E72" s="89">
        <v>262232</v>
      </c>
      <c r="F72" s="66"/>
      <c r="G72" s="67"/>
    </row>
    <row r="73" spans="1:7" ht="24.95" customHeight="1">
      <c r="A73" s="4" t="s">
        <v>164</v>
      </c>
      <c r="B73" s="6" t="s">
        <v>234</v>
      </c>
      <c r="C73" s="84">
        <v>2400</v>
      </c>
      <c r="D73" s="88">
        <v>0</v>
      </c>
      <c r="E73" s="89">
        <v>2400</v>
      </c>
      <c r="F73" s="66"/>
      <c r="G73" s="67"/>
    </row>
    <row r="74" spans="1:7" ht="24.95" customHeight="1">
      <c r="A74" s="4" t="s">
        <v>163</v>
      </c>
      <c r="B74" s="6" t="s">
        <v>233</v>
      </c>
      <c r="C74" s="84">
        <v>1644096.1</v>
      </c>
      <c r="D74" s="88">
        <v>0</v>
      </c>
      <c r="E74" s="89">
        <v>1644096.1</v>
      </c>
      <c r="F74" s="66"/>
      <c r="G74" s="67"/>
    </row>
    <row r="75" spans="1:7" ht="24.95" customHeight="1">
      <c r="A75" s="4">
        <v>20809</v>
      </c>
      <c r="B75" s="6" t="s">
        <v>301</v>
      </c>
      <c r="C75" s="84">
        <f>C76</f>
        <v>3803731.1999999997</v>
      </c>
      <c r="D75" s="88">
        <f t="shared" ref="D75:E75" si="28">D76</f>
        <v>0</v>
      </c>
      <c r="E75" s="84">
        <f t="shared" si="28"/>
        <v>3803731.2</v>
      </c>
      <c r="F75" s="66"/>
      <c r="G75" s="67"/>
    </row>
    <row r="76" spans="1:7" ht="24.95" customHeight="1">
      <c r="A76" s="4" t="s">
        <v>165</v>
      </c>
      <c r="B76" s="6" t="s">
        <v>235</v>
      </c>
      <c r="C76" s="84">
        <v>3803731.1999999997</v>
      </c>
      <c r="D76" s="88">
        <v>0</v>
      </c>
      <c r="E76" s="89">
        <v>3803731.2</v>
      </c>
      <c r="F76" s="66"/>
      <c r="G76" s="67"/>
    </row>
    <row r="77" spans="1:7" ht="24.95" customHeight="1">
      <c r="A77" s="4">
        <v>20810</v>
      </c>
      <c r="B77" s="6" t="s">
        <v>302</v>
      </c>
      <c r="C77" s="84">
        <f>C78+C79+C80+C81</f>
        <v>1860694</v>
      </c>
      <c r="D77" s="88">
        <f t="shared" ref="D77:E77" si="29">D78+D79+D80+D81</f>
        <v>0</v>
      </c>
      <c r="E77" s="84">
        <f t="shared" si="29"/>
        <v>1860694</v>
      </c>
      <c r="F77" s="66"/>
      <c r="G77" s="67"/>
    </row>
    <row r="78" spans="1:7" ht="24.95" customHeight="1">
      <c r="A78" s="4" t="s">
        <v>168</v>
      </c>
      <c r="B78" s="6" t="s">
        <v>238</v>
      </c>
      <c r="C78" s="84">
        <v>107410</v>
      </c>
      <c r="D78" s="88">
        <v>0</v>
      </c>
      <c r="E78" s="89">
        <v>107410</v>
      </c>
      <c r="F78" s="66"/>
      <c r="G78" s="67"/>
    </row>
    <row r="79" spans="1:7" ht="24.95" customHeight="1">
      <c r="A79" s="4" t="s">
        <v>169</v>
      </c>
      <c r="B79" s="6" t="s">
        <v>239</v>
      </c>
      <c r="C79" s="84">
        <v>1189844</v>
      </c>
      <c r="D79" s="88">
        <v>0</v>
      </c>
      <c r="E79" s="89">
        <v>1189844</v>
      </c>
      <c r="F79" s="66"/>
      <c r="G79" s="67"/>
    </row>
    <row r="80" spans="1:7" ht="24.95" customHeight="1">
      <c r="A80" s="4" t="s">
        <v>167</v>
      </c>
      <c r="B80" s="6" t="s">
        <v>237</v>
      </c>
      <c r="C80" s="84">
        <v>540640</v>
      </c>
      <c r="D80" s="88">
        <v>0</v>
      </c>
      <c r="E80" s="89">
        <v>540640</v>
      </c>
      <c r="F80" s="66"/>
      <c r="G80" s="67"/>
    </row>
    <row r="81" spans="1:7" ht="24.95" customHeight="1">
      <c r="A81" s="4" t="s">
        <v>166</v>
      </c>
      <c r="B81" s="6" t="s">
        <v>236</v>
      </c>
      <c r="C81" s="84">
        <v>22800</v>
      </c>
      <c r="D81" s="88">
        <v>0</v>
      </c>
      <c r="E81" s="89">
        <v>22800</v>
      </c>
      <c r="F81" s="66"/>
      <c r="G81" s="67"/>
    </row>
    <row r="82" spans="1:7" ht="24.95" customHeight="1">
      <c r="A82" s="4">
        <v>20811</v>
      </c>
      <c r="B82" s="6" t="s">
        <v>303</v>
      </c>
      <c r="C82" s="84">
        <f>C83+C84+C85+C86</f>
        <v>3301084.88</v>
      </c>
      <c r="D82" s="88">
        <f t="shared" ref="D82:E82" si="30">D83+D84+D85+D86</f>
        <v>0</v>
      </c>
      <c r="E82" s="84">
        <f t="shared" si="30"/>
        <v>3301084.88</v>
      </c>
      <c r="F82" s="66"/>
      <c r="G82" s="67"/>
    </row>
    <row r="83" spans="1:7" ht="24.95" customHeight="1">
      <c r="A83" s="4" t="s">
        <v>171</v>
      </c>
      <c r="B83" s="6" t="s">
        <v>241</v>
      </c>
      <c r="C83" s="84">
        <v>333400</v>
      </c>
      <c r="D83" s="88">
        <v>0</v>
      </c>
      <c r="E83" s="89">
        <v>333400</v>
      </c>
      <c r="F83" s="66"/>
      <c r="G83" s="67"/>
    </row>
    <row r="84" spans="1:7" ht="24.95" customHeight="1">
      <c r="A84" s="4" t="s">
        <v>172</v>
      </c>
      <c r="B84" s="6" t="s">
        <v>242</v>
      </c>
      <c r="C84" s="84">
        <v>187080</v>
      </c>
      <c r="D84" s="88">
        <v>0</v>
      </c>
      <c r="E84" s="89">
        <v>187080</v>
      </c>
      <c r="F84" s="66"/>
      <c r="G84" s="67"/>
    </row>
    <row r="85" spans="1:7" ht="24.95" customHeight="1">
      <c r="A85" s="4" t="s">
        <v>173</v>
      </c>
      <c r="B85" s="6" t="s">
        <v>243</v>
      </c>
      <c r="C85" s="84">
        <v>1500000</v>
      </c>
      <c r="D85" s="88">
        <v>0</v>
      </c>
      <c r="E85" s="89">
        <v>1500000</v>
      </c>
      <c r="F85" s="66"/>
      <c r="G85" s="67"/>
    </row>
    <row r="86" spans="1:7" ht="24.95" customHeight="1">
      <c r="A86" s="4" t="s">
        <v>170</v>
      </c>
      <c r="B86" s="6" t="s">
        <v>240</v>
      </c>
      <c r="C86" s="84">
        <v>1280604.8799999999</v>
      </c>
      <c r="D86" s="88">
        <v>0</v>
      </c>
      <c r="E86" s="89">
        <v>1280604.8799999999</v>
      </c>
      <c r="F86" s="66"/>
      <c r="G86" s="67"/>
    </row>
    <row r="87" spans="1:7" ht="24.95" customHeight="1">
      <c r="A87" s="4">
        <v>20816</v>
      </c>
      <c r="B87" s="6" t="s">
        <v>304</v>
      </c>
      <c r="C87" s="84">
        <f>C88</f>
        <v>10000</v>
      </c>
      <c r="D87" s="88">
        <f t="shared" ref="D87:E87" si="31">D88</f>
        <v>0</v>
      </c>
      <c r="E87" s="84">
        <f t="shared" si="31"/>
        <v>10000</v>
      </c>
      <c r="F87" s="66"/>
      <c r="G87" s="67"/>
    </row>
    <row r="88" spans="1:7" ht="24.95" customHeight="1">
      <c r="A88" s="4" t="s">
        <v>174</v>
      </c>
      <c r="B88" s="6" t="s">
        <v>244</v>
      </c>
      <c r="C88" s="84">
        <v>10000</v>
      </c>
      <c r="D88" s="88">
        <v>0</v>
      </c>
      <c r="E88" s="89">
        <v>10000</v>
      </c>
      <c r="F88" s="66"/>
      <c r="G88" s="67"/>
    </row>
    <row r="89" spans="1:7" ht="24.95" customHeight="1">
      <c r="A89" s="4">
        <v>20819</v>
      </c>
      <c r="B89" s="6" t="s">
        <v>305</v>
      </c>
      <c r="C89" s="84">
        <f>C90</f>
        <v>6500000</v>
      </c>
      <c r="D89" s="88">
        <f t="shared" ref="D89:E89" si="32">D90</f>
        <v>0</v>
      </c>
      <c r="E89" s="84">
        <f t="shared" si="32"/>
        <v>6500000</v>
      </c>
      <c r="F89" s="66"/>
      <c r="G89" s="67"/>
    </row>
    <row r="90" spans="1:7" ht="24.95" customHeight="1">
      <c r="A90" s="4" t="s">
        <v>175</v>
      </c>
      <c r="B90" s="6" t="s">
        <v>245</v>
      </c>
      <c r="C90" s="84">
        <v>6500000</v>
      </c>
      <c r="D90" s="88">
        <v>0</v>
      </c>
      <c r="E90" s="89">
        <v>6500000</v>
      </c>
      <c r="F90" s="66"/>
      <c r="G90" s="67"/>
    </row>
    <row r="91" spans="1:7" ht="24.95" customHeight="1">
      <c r="A91" s="4">
        <v>20820</v>
      </c>
      <c r="B91" s="6" t="s">
        <v>306</v>
      </c>
      <c r="C91" s="84">
        <f>C92</f>
        <v>289080</v>
      </c>
      <c r="D91" s="88">
        <f t="shared" ref="D91:E91" si="33">D92</f>
        <v>0</v>
      </c>
      <c r="E91" s="84">
        <f t="shared" si="33"/>
        <v>289080</v>
      </c>
      <c r="F91" s="66"/>
      <c r="G91" s="67"/>
    </row>
    <row r="92" spans="1:7" ht="24.95" customHeight="1">
      <c r="A92" s="4" t="s">
        <v>176</v>
      </c>
      <c r="B92" s="6" t="s">
        <v>246</v>
      </c>
      <c r="C92" s="84">
        <v>289080</v>
      </c>
      <c r="D92" s="88">
        <v>0</v>
      </c>
      <c r="E92" s="89">
        <v>289080</v>
      </c>
      <c r="F92" s="66"/>
      <c r="G92" s="67"/>
    </row>
    <row r="93" spans="1:7" ht="24.95" customHeight="1">
      <c r="A93" s="4">
        <v>20821</v>
      </c>
      <c r="B93" s="6" t="s">
        <v>307</v>
      </c>
      <c r="C93" s="84">
        <f>C94</f>
        <v>200000</v>
      </c>
      <c r="D93" s="88">
        <f t="shared" ref="D93:E93" si="34">D94</f>
        <v>0</v>
      </c>
      <c r="E93" s="84">
        <f t="shared" si="34"/>
        <v>200000</v>
      </c>
      <c r="F93" s="66"/>
      <c r="G93" s="67"/>
    </row>
    <row r="94" spans="1:7" ht="24.95" customHeight="1">
      <c r="A94" s="4" t="s">
        <v>177</v>
      </c>
      <c r="B94" s="6" t="s">
        <v>247</v>
      </c>
      <c r="C94" s="84">
        <v>200000</v>
      </c>
      <c r="D94" s="88">
        <v>0</v>
      </c>
      <c r="E94" s="89">
        <v>200000</v>
      </c>
      <c r="F94" s="66"/>
      <c r="G94" s="67"/>
    </row>
    <row r="95" spans="1:7" ht="24.95" customHeight="1">
      <c r="A95" s="4">
        <v>20825</v>
      </c>
      <c r="B95" s="6" t="s">
        <v>308</v>
      </c>
      <c r="C95" s="84">
        <f>C96</f>
        <v>1308500</v>
      </c>
      <c r="D95" s="88">
        <f t="shared" ref="D95:E95" si="35">D96</f>
        <v>0</v>
      </c>
      <c r="E95" s="84">
        <f t="shared" si="35"/>
        <v>1308500</v>
      </c>
      <c r="F95" s="66"/>
      <c r="G95" s="67"/>
    </row>
    <row r="96" spans="1:7" ht="24.95" customHeight="1">
      <c r="A96" s="4" t="s">
        <v>178</v>
      </c>
      <c r="B96" s="6" t="s">
        <v>248</v>
      </c>
      <c r="C96" s="84">
        <v>1308500</v>
      </c>
      <c r="D96" s="88">
        <v>0</v>
      </c>
      <c r="E96" s="89">
        <v>1308500</v>
      </c>
      <c r="F96" s="66"/>
      <c r="G96" s="67"/>
    </row>
    <row r="97" spans="1:7" ht="24.95" customHeight="1">
      <c r="A97" s="4">
        <v>20828</v>
      </c>
      <c r="B97" s="6" t="s">
        <v>309</v>
      </c>
      <c r="C97" s="84">
        <f>C98+C99</f>
        <v>385000</v>
      </c>
      <c r="D97" s="88">
        <f t="shared" ref="D97:E97" si="36">D98+D99</f>
        <v>0</v>
      </c>
      <c r="E97" s="84">
        <f t="shared" si="36"/>
        <v>385000</v>
      </c>
      <c r="F97" s="66"/>
      <c r="G97" s="67"/>
    </row>
    <row r="98" spans="1:7" ht="24.95" customHeight="1">
      <c r="A98" s="4" t="s">
        <v>179</v>
      </c>
      <c r="B98" s="6" t="s">
        <v>249</v>
      </c>
      <c r="C98" s="84">
        <v>300000</v>
      </c>
      <c r="D98" s="88">
        <v>0</v>
      </c>
      <c r="E98" s="89">
        <v>300000</v>
      </c>
      <c r="F98" s="66"/>
      <c r="G98" s="67"/>
    </row>
    <row r="99" spans="1:7" ht="24.95" customHeight="1">
      <c r="A99" s="4" t="s">
        <v>180</v>
      </c>
      <c r="B99" s="6" t="s">
        <v>250</v>
      </c>
      <c r="C99" s="84">
        <v>85000</v>
      </c>
      <c r="D99" s="88">
        <v>0</v>
      </c>
      <c r="E99" s="89">
        <v>85000</v>
      </c>
      <c r="F99" s="66"/>
      <c r="G99" s="67"/>
    </row>
    <row r="100" spans="1:7" ht="24.95" customHeight="1">
      <c r="A100" s="4">
        <v>20899</v>
      </c>
      <c r="B100" s="6" t="s">
        <v>251</v>
      </c>
      <c r="C100" s="84">
        <f>C101</f>
        <v>1396890.72</v>
      </c>
      <c r="D100" s="88">
        <f t="shared" ref="D100:E100" si="37">D101</f>
        <v>0</v>
      </c>
      <c r="E100" s="84">
        <f t="shared" si="37"/>
        <v>1396890.72</v>
      </c>
      <c r="F100" s="21"/>
      <c r="G100" s="2"/>
    </row>
    <row r="101" spans="1:7" ht="24.95" customHeight="1">
      <c r="A101" s="4" t="s">
        <v>181</v>
      </c>
      <c r="B101" s="6" t="s">
        <v>251</v>
      </c>
      <c r="C101" s="84">
        <v>1396890.72</v>
      </c>
      <c r="D101" s="88">
        <v>0</v>
      </c>
      <c r="E101" s="89">
        <v>1396890.72</v>
      </c>
      <c r="F101" s="119"/>
      <c r="G101" s="120"/>
    </row>
    <row r="102" spans="1:7" ht="24.95" customHeight="1">
      <c r="A102" s="4">
        <v>210</v>
      </c>
      <c r="B102" s="6" t="s">
        <v>123</v>
      </c>
      <c r="C102" s="84">
        <f>C103+C105+C107+C109+C112+C115+C117</f>
        <v>10281114.959999999</v>
      </c>
      <c r="D102" s="84">
        <f t="shared" ref="D102:E102" si="38">D103+D105+D107+D109+D112+D115+D117</f>
        <v>3647770.76</v>
      </c>
      <c r="E102" s="84">
        <f t="shared" si="38"/>
        <v>6633344.2000000002</v>
      </c>
      <c r="F102" s="119"/>
      <c r="G102" s="120"/>
    </row>
    <row r="103" spans="1:7" ht="24.95" customHeight="1">
      <c r="A103" s="4">
        <v>21001</v>
      </c>
      <c r="B103" s="6" t="s">
        <v>312</v>
      </c>
      <c r="C103" s="84">
        <f>C104</f>
        <v>375000</v>
      </c>
      <c r="D103" s="88">
        <f t="shared" ref="D103:E103" si="39">D104</f>
        <v>0</v>
      </c>
      <c r="E103" s="84">
        <f t="shared" si="39"/>
        <v>375000</v>
      </c>
      <c r="F103" s="119"/>
      <c r="G103" s="120"/>
    </row>
    <row r="104" spans="1:7" ht="24.95" customHeight="1">
      <c r="A104" s="4" t="s">
        <v>182</v>
      </c>
      <c r="B104" s="6" t="s">
        <v>252</v>
      </c>
      <c r="C104" s="84">
        <v>375000</v>
      </c>
      <c r="D104" s="88">
        <v>0</v>
      </c>
      <c r="E104" s="89">
        <v>375000</v>
      </c>
      <c r="F104" s="119"/>
      <c r="G104" s="120"/>
    </row>
    <row r="105" spans="1:7" ht="24.95" customHeight="1">
      <c r="A105" s="4">
        <v>21004</v>
      </c>
      <c r="B105" s="6" t="s">
        <v>313</v>
      </c>
      <c r="C105" s="84">
        <f>C106</f>
        <v>1018000</v>
      </c>
      <c r="D105" s="88">
        <f t="shared" ref="D105:E105" si="40">D106</f>
        <v>0</v>
      </c>
      <c r="E105" s="84">
        <f t="shared" si="40"/>
        <v>1018000</v>
      </c>
      <c r="F105" s="119"/>
      <c r="G105" s="120"/>
    </row>
    <row r="106" spans="1:7" ht="24.95" customHeight="1">
      <c r="A106" s="4" t="s">
        <v>183</v>
      </c>
      <c r="B106" s="6" t="s">
        <v>253</v>
      </c>
      <c r="C106" s="84">
        <v>1018000</v>
      </c>
      <c r="D106" s="88">
        <v>0</v>
      </c>
      <c r="E106" s="89">
        <v>1018000</v>
      </c>
      <c r="F106" s="119"/>
      <c r="G106" s="120"/>
    </row>
    <row r="107" spans="1:7" ht="24.95" customHeight="1">
      <c r="A107" s="4">
        <v>21007</v>
      </c>
      <c r="B107" s="6" t="s">
        <v>314</v>
      </c>
      <c r="C107" s="84">
        <f>C108</f>
        <v>1650000</v>
      </c>
      <c r="D107" s="88">
        <f t="shared" ref="D107:E107" si="41">D108</f>
        <v>0</v>
      </c>
      <c r="E107" s="84">
        <f t="shared" si="41"/>
        <v>1650000</v>
      </c>
      <c r="F107" s="119"/>
      <c r="G107" s="120"/>
    </row>
    <row r="108" spans="1:7" ht="24.95" customHeight="1">
      <c r="A108" s="4" t="s">
        <v>184</v>
      </c>
      <c r="B108" s="6" t="s">
        <v>254</v>
      </c>
      <c r="C108" s="84">
        <v>1650000</v>
      </c>
      <c r="D108" s="88">
        <v>0</v>
      </c>
      <c r="E108" s="89">
        <v>1650000</v>
      </c>
      <c r="F108" s="119"/>
      <c r="G108" s="120"/>
    </row>
    <row r="109" spans="1:7" ht="24.95" customHeight="1">
      <c r="A109" s="4">
        <v>21011</v>
      </c>
      <c r="B109" s="6" t="s">
        <v>315</v>
      </c>
      <c r="C109" s="84">
        <f>C110+C111</f>
        <v>3647770.76</v>
      </c>
      <c r="D109" s="84">
        <f t="shared" ref="D109:E109" si="42">D110+D111</f>
        <v>3647770.76</v>
      </c>
      <c r="E109" s="84">
        <f t="shared" si="42"/>
        <v>0</v>
      </c>
      <c r="F109" s="119"/>
      <c r="G109" s="120"/>
    </row>
    <row r="110" spans="1:7" ht="24.95" customHeight="1">
      <c r="A110" s="4" t="s">
        <v>185</v>
      </c>
      <c r="B110" s="6" t="s">
        <v>255</v>
      </c>
      <c r="C110" s="84">
        <v>3377770.76</v>
      </c>
      <c r="D110" s="84">
        <v>3377770.76</v>
      </c>
      <c r="E110" s="88">
        <v>0</v>
      </c>
      <c r="F110" s="119"/>
      <c r="G110" s="120"/>
    </row>
    <row r="111" spans="1:7" ht="24.95" customHeight="1">
      <c r="A111" s="4" t="s">
        <v>186</v>
      </c>
      <c r="B111" s="6" t="s">
        <v>256</v>
      </c>
      <c r="C111" s="84">
        <v>270000</v>
      </c>
      <c r="D111" s="84">
        <v>270000</v>
      </c>
      <c r="E111" s="88">
        <v>0</v>
      </c>
      <c r="F111" s="119"/>
      <c r="G111" s="120"/>
    </row>
    <row r="112" spans="1:7" ht="24.95" customHeight="1">
      <c r="A112" s="4">
        <v>21013</v>
      </c>
      <c r="B112" s="6" t="s">
        <v>316</v>
      </c>
      <c r="C112" s="84">
        <f>C113+C114</f>
        <v>2600000</v>
      </c>
      <c r="D112" s="88">
        <f t="shared" ref="D112:E112" si="43">D113+D114</f>
        <v>0</v>
      </c>
      <c r="E112" s="84">
        <f t="shared" si="43"/>
        <v>2600000</v>
      </c>
      <c r="F112" s="122"/>
      <c r="G112" s="123"/>
    </row>
    <row r="113" spans="1:7" ht="24.95" customHeight="1">
      <c r="A113" s="4" t="s">
        <v>188</v>
      </c>
      <c r="B113" s="6" t="s">
        <v>258</v>
      </c>
      <c r="C113" s="84">
        <v>1600000</v>
      </c>
      <c r="D113" s="88">
        <v>0</v>
      </c>
      <c r="E113" s="89">
        <v>1600000</v>
      </c>
      <c r="F113" s="117"/>
      <c r="G113" s="118"/>
    </row>
    <row r="114" spans="1:7" ht="24.95" customHeight="1">
      <c r="A114" s="4" t="s">
        <v>187</v>
      </c>
      <c r="B114" s="6" t="s">
        <v>257</v>
      </c>
      <c r="C114" s="84">
        <v>1000000</v>
      </c>
      <c r="D114" s="88">
        <v>0</v>
      </c>
      <c r="E114" s="89">
        <v>1000000</v>
      </c>
      <c r="F114" s="117"/>
      <c r="G114" s="118"/>
    </row>
    <row r="115" spans="1:7" ht="24.95" customHeight="1">
      <c r="A115" s="4">
        <v>21014</v>
      </c>
      <c r="B115" s="6" t="s">
        <v>317</v>
      </c>
      <c r="C115" s="84">
        <f>C116</f>
        <v>50000</v>
      </c>
      <c r="D115" s="88">
        <f t="shared" ref="D115:E115" si="44">D116</f>
        <v>0</v>
      </c>
      <c r="E115" s="84">
        <f t="shared" si="44"/>
        <v>50000</v>
      </c>
      <c r="F115" s="117"/>
      <c r="G115" s="118"/>
    </row>
    <row r="116" spans="1:7" ht="24.95" customHeight="1">
      <c r="A116" s="4" t="s">
        <v>189</v>
      </c>
      <c r="B116" s="6" t="s">
        <v>259</v>
      </c>
      <c r="C116" s="84">
        <v>50000</v>
      </c>
      <c r="D116" s="88">
        <v>0</v>
      </c>
      <c r="E116" s="89">
        <v>50000</v>
      </c>
      <c r="F116" s="117"/>
      <c r="G116" s="118"/>
    </row>
    <row r="117" spans="1:7" ht="24.95" customHeight="1">
      <c r="A117" s="4">
        <v>21099</v>
      </c>
      <c r="B117" s="6" t="s">
        <v>260</v>
      </c>
      <c r="C117" s="84">
        <f>C118</f>
        <v>940344.2</v>
      </c>
      <c r="D117" s="88">
        <f t="shared" ref="D117:E117" si="45">D118</f>
        <v>0</v>
      </c>
      <c r="E117" s="84">
        <f t="shared" si="45"/>
        <v>940344.2</v>
      </c>
      <c r="F117" s="117"/>
      <c r="G117" s="118"/>
    </row>
    <row r="118" spans="1:7" ht="24.95" customHeight="1">
      <c r="A118" s="4" t="s">
        <v>190</v>
      </c>
      <c r="B118" s="6" t="s">
        <v>260</v>
      </c>
      <c r="C118" s="84">
        <v>940344.2</v>
      </c>
      <c r="D118" s="88">
        <v>0</v>
      </c>
      <c r="E118" s="89">
        <v>940344.2</v>
      </c>
      <c r="F118" s="117"/>
      <c r="G118" s="118"/>
    </row>
    <row r="119" spans="1:7" ht="24.95" customHeight="1">
      <c r="A119" s="4">
        <v>212</v>
      </c>
      <c r="B119" s="6" t="s">
        <v>124</v>
      </c>
      <c r="C119" s="84">
        <f>C120+C123+C125+C127</f>
        <v>69519843.020000011</v>
      </c>
      <c r="D119" s="88">
        <f t="shared" ref="D119:E119" si="46">D120+D123+D125+D127</f>
        <v>0</v>
      </c>
      <c r="E119" s="84">
        <f t="shared" si="46"/>
        <v>69519843.020000011</v>
      </c>
      <c r="F119" s="117"/>
      <c r="G119" s="118"/>
    </row>
    <row r="120" spans="1:7" ht="24.95" customHeight="1">
      <c r="A120" s="4">
        <v>21201</v>
      </c>
      <c r="B120" s="6" t="s">
        <v>320</v>
      </c>
      <c r="C120" s="84">
        <f>C121+C122</f>
        <v>4400536.5999999996</v>
      </c>
      <c r="D120" s="88">
        <f t="shared" ref="D120:E120" si="47">D121+D122</f>
        <v>0</v>
      </c>
      <c r="E120" s="84">
        <f t="shared" si="47"/>
        <v>4400536.5999999996</v>
      </c>
      <c r="F120" s="117"/>
      <c r="G120" s="118"/>
    </row>
    <row r="121" spans="1:7" ht="24.95" customHeight="1">
      <c r="A121" s="4" t="s">
        <v>191</v>
      </c>
      <c r="B121" s="6" t="s">
        <v>261</v>
      </c>
      <c r="C121" s="84">
        <v>889847.6</v>
      </c>
      <c r="D121" s="88">
        <v>0</v>
      </c>
      <c r="E121" s="89">
        <v>889847.6</v>
      </c>
      <c r="F121" s="68"/>
      <c r="G121" s="69"/>
    </row>
    <row r="122" spans="1:7" ht="24.95" customHeight="1">
      <c r="A122" s="4" t="s">
        <v>192</v>
      </c>
      <c r="B122" s="6" t="s">
        <v>262</v>
      </c>
      <c r="C122" s="84">
        <v>3510689</v>
      </c>
      <c r="D122" s="88">
        <v>0</v>
      </c>
      <c r="E122" s="89">
        <v>3510689</v>
      </c>
      <c r="F122" s="68"/>
      <c r="G122" s="69"/>
    </row>
    <row r="123" spans="1:7" ht="24.95" customHeight="1">
      <c r="A123" s="4">
        <v>21202</v>
      </c>
      <c r="B123" s="6" t="s">
        <v>263</v>
      </c>
      <c r="C123" s="84">
        <f>C124</f>
        <v>56472026.420000002</v>
      </c>
      <c r="D123" s="88">
        <f t="shared" ref="D123:E123" si="48">D124</f>
        <v>0</v>
      </c>
      <c r="E123" s="84">
        <f t="shared" si="48"/>
        <v>56472026.420000002</v>
      </c>
      <c r="F123" s="78"/>
      <c r="G123" s="79"/>
    </row>
    <row r="124" spans="1:7" ht="24.95" customHeight="1">
      <c r="A124" s="4" t="s">
        <v>193</v>
      </c>
      <c r="B124" s="6" t="s">
        <v>263</v>
      </c>
      <c r="C124" s="84">
        <v>56472026.420000002</v>
      </c>
      <c r="D124" s="88">
        <v>0</v>
      </c>
      <c r="E124" s="89">
        <v>56472026.420000002</v>
      </c>
      <c r="F124" s="78"/>
      <c r="G124" s="79"/>
    </row>
    <row r="125" spans="1:7" ht="24.95" customHeight="1">
      <c r="A125" s="4">
        <v>21205</v>
      </c>
      <c r="B125" s="6" t="s">
        <v>264</v>
      </c>
      <c r="C125" s="84">
        <f>C126</f>
        <v>8450000</v>
      </c>
      <c r="D125" s="88">
        <f t="shared" ref="D125:E125" si="49">D126</f>
        <v>0</v>
      </c>
      <c r="E125" s="84">
        <f t="shared" si="49"/>
        <v>8450000</v>
      </c>
      <c r="F125" s="78"/>
      <c r="G125" s="79"/>
    </row>
    <row r="126" spans="1:7" ht="24.95" customHeight="1">
      <c r="A126" s="4" t="s">
        <v>194</v>
      </c>
      <c r="B126" s="6" t="s">
        <v>264</v>
      </c>
      <c r="C126" s="84">
        <v>8450000</v>
      </c>
      <c r="D126" s="88">
        <v>0</v>
      </c>
      <c r="E126" s="89">
        <v>8450000</v>
      </c>
      <c r="F126" s="78"/>
      <c r="G126" s="79"/>
    </row>
    <row r="127" spans="1:7" ht="24.95" customHeight="1">
      <c r="A127" s="4">
        <v>21299</v>
      </c>
      <c r="B127" s="6" t="s">
        <v>265</v>
      </c>
      <c r="C127" s="84">
        <f>C128</f>
        <v>197280</v>
      </c>
      <c r="D127" s="88">
        <f t="shared" ref="D127:E127" si="50">D128</f>
        <v>0</v>
      </c>
      <c r="E127" s="84">
        <f t="shared" si="50"/>
        <v>197280</v>
      </c>
      <c r="F127" s="78"/>
      <c r="G127" s="79"/>
    </row>
    <row r="128" spans="1:7" ht="24.95" customHeight="1">
      <c r="A128" s="4" t="s">
        <v>195</v>
      </c>
      <c r="B128" s="6" t="s">
        <v>265</v>
      </c>
      <c r="C128" s="84">
        <v>197280</v>
      </c>
      <c r="D128" s="88">
        <v>0</v>
      </c>
      <c r="E128" s="89">
        <v>197280</v>
      </c>
      <c r="F128" s="78"/>
      <c r="G128" s="79"/>
    </row>
    <row r="129" spans="1:7" ht="24.95" customHeight="1">
      <c r="A129" s="4">
        <v>221</v>
      </c>
      <c r="B129" s="6" t="s">
        <v>125</v>
      </c>
      <c r="C129" s="84">
        <f>C130</f>
        <v>6298710.2400000002</v>
      </c>
      <c r="D129" s="84">
        <f t="shared" ref="D129:E129" si="51">D130</f>
        <v>6298710.2400000002</v>
      </c>
      <c r="E129" s="88">
        <f t="shared" si="51"/>
        <v>0</v>
      </c>
      <c r="F129" s="78"/>
      <c r="G129" s="79"/>
    </row>
    <row r="130" spans="1:7" ht="24.95" customHeight="1">
      <c r="A130" s="4">
        <v>22102</v>
      </c>
      <c r="B130" s="6" t="s">
        <v>323</v>
      </c>
      <c r="C130" s="84">
        <f>C131+C132</f>
        <v>6298710.2400000002</v>
      </c>
      <c r="D130" s="84">
        <f t="shared" ref="D130:E130" si="52">D131+D132</f>
        <v>6298710.2400000002</v>
      </c>
      <c r="E130" s="88">
        <f t="shared" si="52"/>
        <v>0</v>
      </c>
      <c r="F130" s="78"/>
      <c r="G130" s="79"/>
    </row>
    <row r="131" spans="1:7" ht="24.95" customHeight="1">
      <c r="A131" s="4" t="s">
        <v>197</v>
      </c>
      <c r="B131" s="6" t="s">
        <v>267</v>
      </c>
      <c r="C131" s="84">
        <v>3450582.24</v>
      </c>
      <c r="D131" s="88">
        <v>3450582.24</v>
      </c>
      <c r="E131" s="88">
        <v>0</v>
      </c>
      <c r="F131" s="78"/>
      <c r="G131" s="79"/>
    </row>
    <row r="132" spans="1:7" ht="24.95" customHeight="1">
      <c r="A132" s="4" t="s">
        <v>196</v>
      </c>
      <c r="B132" s="6" t="s">
        <v>266</v>
      </c>
      <c r="C132" s="84">
        <v>2848128</v>
      </c>
      <c r="D132" s="88">
        <v>2848128</v>
      </c>
      <c r="E132" s="88">
        <v>0</v>
      </c>
      <c r="F132" s="78"/>
      <c r="G132" s="79"/>
    </row>
    <row r="133" spans="1:7" ht="24.95" customHeight="1">
      <c r="A133" s="25"/>
      <c r="B133" s="27" t="s">
        <v>64</v>
      </c>
      <c r="C133" s="26"/>
      <c r="D133" s="26"/>
      <c r="E133" s="25"/>
      <c r="F133" s="121"/>
      <c r="G133" s="117"/>
    </row>
  </sheetData>
  <mergeCells count="23">
    <mergeCell ref="A2:E2"/>
    <mergeCell ref="F114:G114"/>
    <mergeCell ref="F115:G115"/>
    <mergeCell ref="F116:G116"/>
    <mergeCell ref="F117:G117"/>
    <mergeCell ref="F108:G108"/>
    <mergeCell ref="F109:G109"/>
    <mergeCell ref="F110:G110"/>
    <mergeCell ref="F111:G111"/>
    <mergeCell ref="F112:G112"/>
    <mergeCell ref="F101:G101"/>
    <mergeCell ref="F4:G4"/>
    <mergeCell ref="F103:G103"/>
    <mergeCell ref="F104:G104"/>
    <mergeCell ref="F105:G105"/>
    <mergeCell ref="F113:G113"/>
    <mergeCell ref="F102:G102"/>
    <mergeCell ref="F133:G133"/>
    <mergeCell ref="F106:G106"/>
    <mergeCell ref="F107:G107"/>
    <mergeCell ref="F120:G120"/>
    <mergeCell ref="F118:G118"/>
    <mergeCell ref="F119:G11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22" zoomScaleNormal="100" workbookViewId="0">
      <selection activeCell="G35" sqref="G35"/>
    </sheetView>
  </sheetViews>
  <sheetFormatPr defaultRowHeight="13.5"/>
  <cols>
    <col min="1" max="1" width="16" customWidth="1"/>
    <col min="2" max="2" width="16.75" bestFit="1" customWidth="1"/>
    <col min="3" max="3" width="20.75" customWidth="1"/>
    <col min="4" max="4" width="25.75" bestFit="1" customWidth="1"/>
    <col min="5" max="5" width="15.625" customWidth="1"/>
    <col min="6" max="6" width="16.5" customWidth="1"/>
    <col min="7" max="7" width="14.25" customWidth="1"/>
  </cols>
  <sheetData>
    <row r="1" spans="1:7" ht="21" customHeight="1">
      <c r="A1" s="52" t="s">
        <v>97</v>
      </c>
    </row>
    <row r="2" spans="1:7" ht="20.25">
      <c r="A2" s="116" t="s">
        <v>78</v>
      </c>
      <c r="B2" s="116"/>
      <c r="C2" s="116"/>
      <c r="D2" s="116"/>
      <c r="E2" s="116"/>
      <c r="F2" s="116"/>
      <c r="G2" s="116"/>
    </row>
    <row r="3" spans="1:7">
      <c r="F3" s="19" t="s">
        <v>79</v>
      </c>
    </row>
    <row r="4" spans="1:7" ht="24.95" customHeight="1">
      <c r="A4" s="11" t="s">
        <v>72</v>
      </c>
      <c r="B4" s="11" t="s">
        <v>73</v>
      </c>
      <c r="C4" s="11" t="s">
        <v>70</v>
      </c>
      <c r="D4" s="11" t="s">
        <v>71</v>
      </c>
      <c r="E4" s="11" t="s">
        <v>62</v>
      </c>
      <c r="F4" s="11" t="s">
        <v>326</v>
      </c>
      <c r="G4" s="11" t="s">
        <v>77</v>
      </c>
    </row>
    <row r="5" spans="1:7" ht="24.95" customHeight="1">
      <c r="A5" s="4">
        <v>50101</v>
      </c>
      <c r="B5" s="6" t="s">
        <v>324</v>
      </c>
      <c r="C5" s="4">
        <v>30101</v>
      </c>
      <c r="D5" s="6" t="s">
        <v>75</v>
      </c>
      <c r="E5" s="93">
        <f>F5+G5</f>
        <v>6149472</v>
      </c>
      <c r="F5" s="94">
        <v>6149472</v>
      </c>
      <c r="G5" s="94">
        <v>0</v>
      </c>
    </row>
    <row r="6" spans="1:7" ht="24.95" customHeight="1">
      <c r="A6" s="4">
        <v>50101</v>
      </c>
      <c r="B6" s="6" t="s">
        <v>324</v>
      </c>
      <c r="C6" s="4">
        <v>30102</v>
      </c>
      <c r="D6" s="6" t="s">
        <v>76</v>
      </c>
      <c r="E6" s="93">
        <f t="shared" ref="E6:E30" si="0">F6+G6</f>
        <v>20859236</v>
      </c>
      <c r="F6" s="94">
        <v>20859236</v>
      </c>
      <c r="G6" s="94">
        <v>0</v>
      </c>
    </row>
    <row r="7" spans="1:7" ht="24.95" customHeight="1">
      <c r="A7" s="4">
        <v>50101</v>
      </c>
      <c r="B7" s="6" t="s">
        <v>324</v>
      </c>
      <c r="C7" s="4">
        <v>30103</v>
      </c>
      <c r="D7" s="6" t="s">
        <v>325</v>
      </c>
      <c r="E7" s="93">
        <f t="shared" si="0"/>
        <v>2908500</v>
      </c>
      <c r="F7" s="94">
        <v>2908500</v>
      </c>
      <c r="G7" s="94">
        <v>0</v>
      </c>
    </row>
    <row r="8" spans="1:7" ht="24.95" customHeight="1">
      <c r="A8" s="4">
        <v>50102</v>
      </c>
      <c r="B8" s="6" t="s">
        <v>327</v>
      </c>
      <c r="C8" s="4">
        <v>30108</v>
      </c>
      <c r="D8" s="6" t="s">
        <v>328</v>
      </c>
      <c r="E8" s="93">
        <f t="shared" si="0"/>
        <v>4157256.32</v>
      </c>
      <c r="F8" s="94">
        <v>4157256.32</v>
      </c>
      <c r="G8" s="94">
        <v>0</v>
      </c>
    </row>
    <row r="9" spans="1:7" ht="24.95" customHeight="1">
      <c r="A9" s="4">
        <v>50102</v>
      </c>
      <c r="B9" s="6" t="s">
        <v>327</v>
      </c>
      <c r="C9" s="4">
        <v>30109</v>
      </c>
      <c r="D9" s="6" t="s">
        <v>329</v>
      </c>
      <c r="E9" s="93">
        <f t="shared" si="0"/>
        <v>2078628.16</v>
      </c>
      <c r="F9" s="94">
        <v>2078628.16</v>
      </c>
      <c r="G9" s="94">
        <v>0</v>
      </c>
    </row>
    <row r="10" spans="1:7" ht="24.95" customHeight="1">
      <c r="A10" s="4">
        <v>50102</v>
      </c>
      <c r="B10" s="6" t="s">
        <v>327</v>
      </c>
      <c r="C10" s="4">
        <v>30112</v>
      </c>
      <c r="D10" s="6" t="s">
        <v>330</v>
      </c>
      <c r="E10" s="93">
        <f t="shared" si="0"/>
        <v>3907599.28</v>
      </c>
      <c r="F10" s="94">
        <v>3907599.28</v>
      </c>
      <c r="G10" s="94">
        <v>0</v>
      </c>
    </row>
    <row r="11" spans="1:7" ht="24.95" customHeight="1">
      <c r="A11" s="4">
        <v>50103</v>
      </c>
      <c r="B11" s="6" t="s">
        <v>267</v>
      </c>
      <c r="C11" s="4">
        <v>30113</v>
      </c>
      <c r="D11" s="6" t="s">
        <v>267</v>
      </c>
      <c r="E11" s="93">
        <f t="shared" si="0"/>
        <v>3450582.24</v>
      </c>
      <c r="F11" s="94">
        <v>3450582.24</v>
      </c>
      <c r="G11" s="94">
        <v>0</v>
      </c>
    </row>
    <row r="12" spans="1:7" ht="24.95" customHeight="1">
      <c r="A12" s="4">
        <v>50199</v>
      </c>
      <c r="B12" s="6" t="s">
        <v>331</v>
      </c>
      <c r="C12" s="4">
        <v>30199</v>
      </c>
      <c r="D12" s="6" t="s">
        <v>331</v>
      </c>
      <c r="E12" s="93">
        <f t="shared" si="0"/>
        <v>510552</v>
      </c>
      <c r="F12" s="94">
        <v>510552</v>
      </c>
      <c r="G12" s="94">
        <v>0</v>
      </c>
    </row>
    <row r="13" spans="1:7" ht="24.95" customHeight="1">
      <c r="A13" s="4">
        <v>50201</v>
      </c>
      <c r="B13" s="6" t="s">
        <v>332</v>
      </c>
      <c r="C13" s="4">
        <v>30201</v>
      </c>
      <c r="D13" s="6" t="s">
        <v>333</v>
      </c>
      <c r="E13" s="93">
        <f t="shared" si="0"/>
        <v>554400</v>
      </c>
      <c r="F13" s="94">
        <v>0</v>
      </c>
      <c r="G13" s="93">
        <v>554400</v>
      </c>
    </row>
    <row r="14" spans="1:7" ht="24.95" customHeight="1">
      <c r="A14" s="4">
        <v>50201</v>
      </c>
      <c r="B14" s="6" t="s">
        <v>332</v>
      </c>
      <c r="C14" s="4">
        <v>30205</v>
      </c>
      <c r="D14" s="6" t="s">
        <v>334</v>
      </c>
      <c r="E14" s="93">
        <f t="shared" si="0"/>
        <v>92400</v>
      </c>
      <c r="F14" s="94">
        <v>0</v>
      </c>
      <c r="G14" s="93">
        <v>92400</v>
      </c>
    </row>
    <row r="15" spans="1:7" ht="24.95" customHeight="1">
      <c r="A15" s="4">
        <v>50201</v>
      </c>
      <c r="B15" s="6" t="s">
        <v>332</v>
      </c>
      <c r="C15" s="4">
        <v>30206</v>
      </c>
      <c r="D15" s="6" t="s">
        <v>335</v>
      </c>
      <c r="E15" s="93">
        <f t="shared" si="0"/>
        <v>623700</v>
      </c>
      <c r="F15" s="94">
        <v>0</v>
      </c>
      <c r="G15" s="93">
        <v>623700</v>
      </c>
    </row>
    <row r="16" spans="1:7" ht="24.95" customHeight="1">
      <c r="A16" s="4">
        <v>50201</v>
      </c>
      <c r="B16" s="6" t="s">
        <v>332</v>
      </c>
      <c r="C16" s="4">
        <v>30207</v>
      </c>
      <c r="D16" s="6" t="s">
        <v>336</v>
      </c>
      <c r="E16" s="93">
        <f t="shared" si="0"/>
        <v>155000</v>
      </c>
      <c r="F16" s="94">
        <v>0</v>
      </c>
      <c r="G16" s="93">
        <v>155000</v>
      </c>
    </row>
    <row r="17" spans="1:7" ht="24.95" customHeight="1">
      <c r="A17" s="4">
        <v>50201</v>
      </c>
      <c r="B17" s="6" t="s">
        <v>332</v>
      </c>
      <c r="C17" s="4">
        <v>30211</v>
      </c>
      <c r="D17" s="6" t="s">
        <v>337</v>
      </c>
      <c r="E17" s="93">
        <f t="shared" si="0"/>
        <v>99484</v>
      </c>
      <c r="F17" s="94">
        <v>0</v>
      </c>
      <c r="G17" s="93">
        <v>99484</v>
      </c>
    </row>
    <row r="18" spans="1:7" ht="24.95" customHeight="1">
      <c r="A18" s="4">
        <v>50201</v>
      </c>
      <c r="B18" s="6" t="s">
        <v>332</v>
      </c>
      <c r="C18" s="4">
        <v>30228</v>
      </c>
      <c r="D18" s="6" t="s">
        <v>338</v>
      </c>
      <c r="E18" s="93">
        <f t="shared" si="0"/>
        <v>470055.6</v>
      </c>
      <c r="F18" s="94">
        <v>0</v>
      </c>
      <c r="G18" s="93">
        <v>470055.6</v>
      </c>
    </row>
    <row r="19" spans="1:7" ht="24.95" customHeight="1">
      <c r="A19" s="4">
        <v>50201</v>
      </c>
      <c r="B19" s="6" t="s">
        <v>332</v>
      </c>
      <c r="C19" s="4">
        <v>30229</v>
      </c>
      <c r="D19" s="6" t="s">
        <v>339</v>
      </c>
      <c r="E19" s="93">
        <f t="shared" si="0"/>
        <v>521136</v>
      </c>
      <c r="F19" s="94">
        <v>0</v>
      </c>
      <c r="G19" s="93">
        <v>521136</v>
      </c>
    </row>
    <row r="20" spans="1:7" ht="24.95" customHeight="1">
      <c r="A20" s="4">
        <v>50201</v>
      </c>
      <c r="B20" s="6" t="s">
        <v>332</v>
      </c>
      <c r="C20" s="4">
        <v>30239</v>
      </c>
      <c r="D20" s="6" t="s">
        <v>340</v>
      </c>
      <c r="E20" s="93">
        <f t="shared" si="0"/>
        <v>1172880</v>
      </c>
      <c r="F20" s="93">
        <v>1172880</v>
      </c>
      <c r="G20" s="94">
        <v>0</v>
      </c>
    </row>
    <row r="21" spans="1:7" ht="24.95" customHeight="1">
      <c r="A21" s="4">
        <v>50202</v>
      </c>
      <c r="B21" s="6" t="s">
        <v>341</v>
      </c>
      <c r="C21" s="4">
        <v>30215</v>
      </c>
      <c r="D21" s="6" t="s">
        <v>341</v>
      </c>
      <c r="E21" s="93">
        <f t="shared" si="0"/>
        <v>39270</v>
      </c>
      <c r="F21" s="94">
        <v>0</v>
      </c>
      <c r="G21" s="93">
        <v>39270</v>
      </c>
    </row>
    <row r="22" spans="1:7" ht="24.95" customHeight="1">
      <c r="A22" s="4">
        <v>50203</v>
      </c>
      <c r="B22" s="6" t="s">
        <v>342</v>
      </c>
      <c r="C22" s="4">
        <v>30216</v>
      </c>
      <c r="D22" s="6" t="s">
        <v>342</v>
      </c>
      <c r="E22" s="93">
        <f t="shared" si="0"/>
        <v>133518</v>
      </c>
      <c r="F22" s="94">
        <v>0</v>
      </c>
      <c r="G22" s="93">
        <v>133518</v>
      </c>
    </row>
    <row r="23" spans="1:7" ht="24.95" customHeight="1">
      <c r="A23" s="4">
        <v>50206</v>
      </c>
      <c r="B23" s="6" t="s">
        <v>343</v>
      </c>
      <c r="C23" s="4">
        <v>30217</v>
      </c>
      <c r="D23" s="6" t="s">
        <v>343</v>
      </c>
      <c r="E23" s="93">
        <f t="shared" si="0"/>
        <v>22601.119999999999</v>
      </c>
      <c r="F23" s="94">
        <v>0</v>
      </c>
      <c r="G23" s="93">
        <v>22601.119999999999</v>
      </c>
    </row>
    <row r="24" spans="1:7" ht="24.95" customHeight="1">
      <c r="A24" s="4">
        <v>50208</v>
      </c>
      <c r="B24" s="6" t="s">
        <v>344</v>
      </c>
      <c r="C24" s="4">
        <v>30231</v>
      </c>
      <c r="D24" s="6" t="s">
        <v>344</v>
      </c>
      <c r="E24" s="93">
        <f t="shared" si="0"/>
        <v>73500</v>
      </c>
      <c r="F24" s="94">
        <v>0</v>
      </c>
      <c r="G24" s="93">
        <v>73500</v>
      </c>
    </row>
    <row r="25" spans="1:7" ht="24.95" customHeight="1">
      <c r="A25" s="4">
        <v>50209</v>
      </c>
      <c r="B25" s="6" t="s">
        <v>345</v>
      </c>
      <c r="C25" s="4">
        <v>30213</v>
      </c>
      <c r="D25" s="6" t="s">
        <v>345</v>
      </c>
      <c r="E25" s="93">
        <f t="shared" si="0"/>
        <v>30800</v>
      </c>
      <c r="F25" s="94">
        <v>0</v>
      </c>
      <c r="G25" s="93">
        <v>30800</v>
      </c>
    </row>
    <row r="26" spans="1:7" ht="24.95" customHeight="1">
      <c r="A26" s="4">
        <v>50299</v>
      </c>
      <c r="B26" s="6" t="s">
        <v>346</v>
      </c>
      <c r="C26" s="4">
        <v>30299</v>
      </c>
      <c r="D26" s="6" t="s">
        <v>346</v>
      </c>
      <c r="E26" s="93">
        <f t="shared" si="0"/>
        <v>2012891.7</v>
      </c>
      <c r="F26" s="94">
        <v>0</v>
      </c>
      <c r="G26" s="93">
        <v>2012891.7</v>
      </c>
    </row>
    <row r="27" spans="1:7" ht="24.95" customHeight="1">
      <c r="A27" s="4">
        <v>50901</v>
      </c>
      <c r="B27" s="6" t="s">
        <v>347</v>
      </c>
      <c r="C27" s="4">
        <v>30305</v>
      </c>
      <c r="D27" s="6" t="s">
        <v>348</v>
      </c>
      <c r="E27" s="93">
        <f t="shared" si="0"/>
        <v>2280</v>
      </c>
      <c r="F27" s="93">
        <v>2280</v>
      </c>
      <c r="G27" s="94">
        <v>0</v>
      </c>
    </row>
    <row r="28" spans="1:7" ht="24.95" customHeight="1">
      <c r="A28" s="4">
        <v>50905</v>
      </c>
      <c r="B28" s="6" t="s">
        <v>349</v>
      </c>
      <c r="C28" s="4">
        <v>30301</v>
      </c>
      <c r="D28" s="6" t="s">
        <v>350</v>
      </c>
      <c r="E28" s="93">
        <f t="shared" si="0"/>
        <v>554719</v>
      </c>
      <c r="F28" s="93">
        <v>554719</v>
      </c>
      <c r="G28" s="94">
        <v>0</v>
      </c>
    </row>
    <row r="29" spans="1:7" ht="24.95" customHeight="1">
      <c r="A29" s="4">
        <v>50905</v>
      </c>
      <c r="B29" s="6" t="s">
        <v>349</v>
      </c>
      <c r="C29" s="4">
        <v>30302</v>
      </c>
      <c r="D29" s="6" t="s">
        <v>351</v>
      </c>
      <c r="E29" s="93">
        <f t="shared" si="0"/>
        <v>487860</v>
      </c>
      <c r="F29" s="93">
        <v>487860</v>
      </c>
      <c r="G29" s="94">
        <v>0</v>
      </c>
    </row>
    <row r="30" spans="1:7" ht="24.95" customHeight="1">
      <c r="A30" s="4">
        <v>50999</v>
      </c>
      <c r="B30" s="6" t="s">
        <v>352</v>
      </c>
      <c r="C30" s="4">
        <v>30399</v>
      </c>
      <c r="D30" s="6" t="s">
        <v>352</v>
      </c>
      <c r="E30" s="93">
        <f t="shared" si="0"/>
        <v>1281900</v>
      </c>
      <c r="F30" s="93">
        <v>1281900</v>
      </c>
      <c r="G30" s="94">
        <v>0</v>
      </c>
    </row>
    <row r="31" spans="1:7" ht="24.95" customHeight="1">
      <c r="A31" s="28"/>
      <c r="B31" s="15" t="s">
        <v>80</v>
      </c>
      <c r="C31" s="15"/>
      <c r="D31" s="15"/>
      <c r="E31" s="93">
        <f>F31+G31</f>
        <v>52350221.420000002</v>
      </c>
      <c r="F31" s="93">
        <f>SUM(F5:F30)</f>
        <v>47521465</v>
      </c>
      <c r="G31" s="93">
        <f>SUM(G5:G30)</f>
        <v>4828756.42</v>
      </c>
    </row>
  </sheetData>
  <mergeCells count="1">
    <mergeCell ref="A2:G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21" sqref="B21"/>
    </sheetView>
  </sheetViews>
  <sheetFormatPr defaultRowHeight="13.5"/>
  <cols>
    <col min="1" max="1" width="37" customWidth="1"/>
    <col min="2" max="2" width="18.875" customWidth="1"/>
    <col min="3" max="3" width="20.5" customWidth="1"/>
  </cols>
  <sheetData>
    <row r="1" spans="1:3" ht="21.75" customHeight="1">
      <c r="A1" s="52" t="s">
        <v>98</v>
      </c>
    </row>
    <row r="2" spans="1:3" ht="20.25">
      <c r="A2" s="124" t="s">
        <v>87</v>
      </c>
      <c r="B2" s="124"/>
      <c r="C2" s="124"/>
    </row>
    <row r="3" spans="1:3" ht="20.25">
      <c r="A3" s="29"/>
      <c r="B3" s="29"/>
      <c r="C3" s="30" t="s">
        <v>86</v>
      </c>
    </row>
    <row r="4" spans="1:3" ht="24.95" customHeight="1">
      <c r="A4" s="31" t="s">
        <v>50</v>
      </c>
      <c r="B4" s="31" t="s">
        <v>112</v>
      </c>
      <c r="C4" s="32" t="s">
        <v>113</v>
      </c>
    </row>
    <row r="5" spans="1:3" ht="24.95" customHeight="1">
      <c r="A5" s="33" t="s">
        <v>81</v>
      </c>
      <c r="B5" s="96">
        <v>0</v>
      </c>
      <c r="C5" s="95">
        <v>0</v>
      </c>
    </row>
    <row r="6" spans="1:3" ht="24.95" customHeight="1">
      <c r="A6" s="33" t="s">
        <v>82</v>
      </c>
      <c r="B6" s="96">
        <v>22601.119999999999</v>
      </c>
      <c r="C6" s="96">
        <v>22601.119999999999</v>
      </c>
    </row>
    <row r="7" spans="1:3" ht="24.95" customHeight="1">
      <c r="A7" s="33" t="s">
        <v>83</v>
      </c>
      <c r="B7" s="96">
        <v>24500</v>
      </c>
      <c r="C7" s="96">
        <v>73500</v>
      </c>
    </row>
    <row r="8" spans="1:3" ht="24.95" customHeight="1">
      <c r="A8" s="33" t="s">
        <v>84</v>
      </c>
      <c r="B8" s="96">
        <v>0</v>
      </c>
      <c r="C8" s="95">
        <v>0</v>
      </c>
    </row>
    <row r="9" spans="1:3" ht="24.95" customHeight="1">
      <c r="A9" s="33" t="s">
        <v>85</v>
      </c>
      <c r="B9" s="96">
        <v>24500</v>
      </c>
      <c r="C9" s="96">
        <v>73500</v>
      </c>
    </row>
    <row r="10" spans="1:3" ht="24.95" customHeight="1">
      <c r="A10" s="35" t="s">
        <v>61</v>
      </c>
      <c r="B10" s="96">
        <v>47101.119999999995</v>
      </c>
      <c r="C10" s="96">
        <f>C5+C6+C7</f>
        <v>96101.119999999995</v>
      </c>
    </row>
  </sheetData>
  <mergeCells count="1">
    <mergeCell ref="A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7" sqref="E17"/>
    </sheetView>
  </sheetViews>
  <sheetFormatPr defaultRowHeight="13.5"/>
  <cols>
    <col min="1" max="5" width="18.875" customWidth="1"/>
  </cols>
  <sheetData>
    <row r="1" spans="1:5" ht="20.25" customHeight="1">
      <c r="A1" s="52" t="s">
        <v>99</v>
      </c>
    </row>
    <row r="2" spans="1:5" ht="20.25">
      <c r="A2" s="125" t="s">
        <v>88</v>
      </c>
      <c r="B2" s="125"/>
      <c r="C2" s="125"/>
      <c r="D2" s="125"/>
      <c r="E2" s="125"/>
    </row>
    <row r="3" spans="1:5">
      <c r="A3" s="36"/>
      <c r="B3" s="36"/>
      <c r="C3" s="36"/>
      <c r="D3" s="36"/>
      <c r="E3" s="39" t="s">
        <v>79</v>
      </c>
    </row>
    <row r="4" spans="1:5" ht="24.95" customHeight="1">
      <c r="A4" s="37" t="s">
        <v>39</v>
      </c>
      <c r="B4" s="37" t="s">
        <v>91</v>
      </c>
      <c r="C4" s="37" t="s">
        <v>62</v>
      </c>
      <c r="D4" s="37" t="s">
        <v>40</v>
      </c>
      <c r="E4" s="37" t="s">
        <v>41</v>
      </c>
    </row>
    <row r="5" spans="1:5" ht="24.95" customHeight="1">
      <c r="A5" s="32" t="s">
        <v>353</v>
      </c>
      <c r="B5" s="32"/>
      <c r="C5" s="34"/>
      <c r="D5" s="34"/>
      <c r="E5" s="34"/>
    </row>
    <row r="6" spans="1:5" ht="24.95" customHeight="1">
      <c r="A6" s="32"/>
      <c r="B6" s="32"/>
      <c r="C6" s="34"/>
      <c r="D6" s="34"/>
      <c r="E6" s="34"/>
    </row>
    <row r="7" spans="1:5" ht="24.95" customHeight="1">
      <c r="A7" s="34"/>
      <c r="B7" s="34"/>
      <c r="C7" s="34"/>
      <c r="D7" s="34"/>
      <c r="E7" s="34"/>
    </row>
    <row r="8" spans="1:5" ht="24.95" customHeight="1">
      <c r="A8" s="34"/>
      <c r="B8" s="34"/>
      <c r="C8" s="34"/>
      <c r="D8" s="34"/>
      <c r="E8" s="34"/>
    </row>
    <row r="9" spans="1:5" ht="24.95" customHeight="1">
      <c r="A9" s="34"/>
      <c r="B9" s="34"/>
      <c r="C9" s="34"/>
      <c r="D9" s="34"/>
      <c r="E9" s="34"/>
    </row>
    <row r="10" spans="1:5" ht="24.95" customHeight="1">
      <c r="A10" s="34"/>
      <c r="B10" s="34"/>
      <c r="C10" s="34"/>
      <c r="D10" s="34"/>
      <c r="E10" s="34"/>
    </row>
    <row r="11" spans="1:5" ht="24.95" customHeight="1">
      <c r="A11" s="34"/>
      <c r="B11" s="38" t="s">
        <v>63</v>
      </c>
      <c r="C11" s="34"/>
      <c r="D11" s="34"/>
      <c r="E11" s="34"/>
    </row>
  </sheetData>
  <mergeCells count="1">
    <mergeCell ref="A2:E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5"/>
  <sheetViews>
    <sheetView workbookViewId="0">
      <selection activeCell="B6" sqref="B6"/>
    </sheetView>
  </sheetViews>
  <sheetFormatPr defaultRowHeight="13.5"/>
  <cols>
    <col min="1" max="1" width="8.5" bestFit="1" customWidth="1"/>
    <col min="2" max="2" width="35.125" style="102" bestFit="1" customWidth="1"/>
    <col min="3" max="3" width="8.5" bestFit="1" customWidth="1"/>
    <col min="4" max="4" width="20.375" style="102" bestFit="1" customWidth="1"/>
    <col min="5" max="5" width="8.5" bestFit="1" customWidth="1"/>
    <col min="6" max="6" width="25.75" style="102" bestFit="1" customWidth="1"/>
    <col min="7" max="7" width="47.375" style="102" bestFit="1" customWidth="1"/>
    <col min="9" max="9" width="17.25" style="85" bestFit="1" customWidth="1"/>
  </cols>
  <sheetData>
    <row r="1" spans="1:10" ht="22.5" customHeight="1">
      <c r="A1" s="52" t="s">
        <v>100</v>
      </c>
    </row>
    <row r="2" spans="1:10" ht="20.25">
      <c r="A2" s="114" t="s">
        <v>90</v>
      </c>
      <c r="B2" s="114"/>
      <c r="C2" s="114"/>
      <c r="D2" s="114"/>
      <c r="E2" s="114"/>
      <c r="F2" s="114"/>
      <c r="G2" s="114"/>
      <c r="H2" s="114"/>
      <c r="I2" s="114"/>
    </row>
    <row r="3" spans="1:10">
      <c r="A3" s="40"/>
      <c r="B3" s="103"/>
      <c r="C3" s="40"/>
      <c r="D3" s="103"/>
      <c r="E3" s="40"/>
      <c r="F3" s="103"/>
      <c r="G3" s="105" t="s">
        <v>89</v>
      </c>
      <c r="H3" s="41"/>
      <c r="I3" s="97"/>
      <c r="J3" s="10"/>
    </row>
    <row r="4" spans="1:10" ht="24">
      <c r="A4" s="77" t="s">
        <v>68</v>
      </c>
      <c r="B4" s="77" t="s">
        <v>69</v>
      </c>
      <c r="C4" s="7" t="s">
        <v>72</v>
      </c>
      <c r="D4" s="77" t="s">
        <v>73</v>
      </c>
      <c r="E4" s="57" t="s">
        <v>110</v>
      </c>
      <c r="F4" s="77" t="s">
        <v>111</v>
      </c>
      <c r="G4" s="77" t="s">
        <v>74</v>
      </c>
      <c r="H4" s="77"/>
      <c r="I4" s="98" t="s">
        <v>52</v>
      </c>
    </row>
    <row r="5" spans="1:10" ht="24.95" customHeight="1">
      <c r="A5" s="100" t="s">
        <v>354</v>
      </c>
      <c r="B5" s="6" t="s">
        <v>355</v>
      </c>
      <c r="C5" s="100" t="s">
        <v>354</v>
      </c>
      <c r="D5" s="6" t="s">
        <v>354</v>
      </c>
      <c r="E5" s="100" t="s">
        <v>354</v>
      </c>
      <c r="F5" s="6" t="s">
        <v>354</v>
      </c>
      <c r="G5" s="6" t="s">
        <v>354</v>
      </c>
      <c r="H5" s="100" t="s">
        <v>354</v>
      </c>
      <c r="I5" s="101">
        <v>200000</v>
      </c>
    </row>
    <row r="6" spans="1:10" ht="24.95" customHeight="1">
      <c r="A6" s="100" t="s">
        <v>126</v>
      </c>
      <c r="B6" s="6" t="s">
        <v>356</v>
      </c>
      <c r="C6" s="100">
        <v>50299</v>
      </c>
      <c r="D6" s="6" t="s">
        <v>346</v>
      </c>
      <c r="E6" s="100" t="s">
        <v>357</v>
      </c>
      <c r="F6" s="6" t="s">
        <v>346</v>
      </c>
      <c r="G6" s="6" t="s">
        <v>358</v>
      </c>
      <c r="H6" s="100" t="s">
        <v>41</v>
      </c>
      <c r="I6" s="101">
        <v>200000</v>
      </c>
    </row>
    <row r="7" spans="1:10" ht="24.95" customHeight="1">
      <c r="A7" s="100" t="s">
        <v>354</v>
      </c>
      <c r="B7" s="6" t="s">
        <v>359</v>
      </c>
      <c r="C7" s="100" t="s">
        <v>354</v>
      </c>
      <c r="D7" s="6" t="s">
        <v>354</v>
      </c>
      <c r="E7" s="100" t="s">
        <v>354</v>
      </c>
      <c r="F7" s="6" t="s">
        <v>354</v>
      </c>
      <c r="G7" s="6" t="s">
        <v>354</v>
      </c>
      <c r="H7" s="100" t="s">
        <v>354</v>
      </c>
      <c r="I7" s="101">
        <v>30000</v>
      </c>
    </row>
    <row r="8" spans="1:10" ht="24.95" customHeight="1">
      <c r="A8" s="100" t="s">
        <v>127</v>
      </c>
      <c r="B8" s="6" t="s">
        <v>360</v>
      </c>
      <c r="C8" s="100">
        <v>50299</v>
      </c>
      <c r="D8" s="6" t="s">
        <v>346</v>
      </c>
      <c r="E8" s="100" t="s">
        <v>357</v>
      </c>
      <c r="F8" s="6" t="s">
        <v>346</v>
      </c>
      <c r="G8" s="6" t="s">
        <v>361</v>
      </c>
      <c r="H8" s="100" t="s">
        <v>41</v>
      </c>
      <c r="I8" s="101">
        <v>30000</v>
      </c>
    </row>
    <row r="9" spans="1:10" ht="24.95" customHeight="1">
      <c r="A9" s="100" t="s">
        <v>354</v>
      </c>
      <c r="B9" s="6" t="s">
        <v>362</v>
      </c>
      <c r="C9" s="100" t="s">
        <v>354</v>
      </c>
      <c r="D9" s="6" t="s">
        <v>354</v>
      </c>
      <c r="E9" s="100" t="s">
        <v>354</v>
      </c>
      <c r="F9" s="6" t="s">
        <v>354</v>
      </c>
      <c r="G9" s="6" t="s">
        <v>354</v>
      </c>
      <c r="H9" s="100" t="s">
        <v>354</v>
      </c>
      <c r="I9" s="101">
        <f>SUM(I10:I46)</f>
        <v>39382766.390000008</v>
      </c>
    </row>
    <row r="10" spans="1:10" ht="24.95" customHeight="1">
      <c r="A10" s="100" t="s">
        <v>128</v>
      </c>
      <c r="B10" s="6" t="s">
        <v>363</v>
      </c>
      <c r="C10" s="100">
        <v>50101</v>
      </c>
      <c r="D10" s="6" t="s">
        <v>324</v>
      </c>
      <c r="E10" s="100" t="s">
        <v>364</v>
      </c>
      <c r="F10" s="6" t="s">
        <v>75</v>
      </c>
      <c r="G10" s="6" t="s">
        <v>365</v>
      </c>
      <c r="H10" s="100" t="s">
        <v>40</v>
      </c>
      <c r="I10" s="101">
        <v>6149472</v>
      </c>
    </row>
    <row r="11" spans="1:10" ht="24.95" customHeight="1">
      <c r="A11" s="100" t="s">
        <v>128</v>
      </c>
      <c r="B11" s="6" t="s">
        <v>363</v>
      </c>
      <c r="C11" s="100">
        <v>50101</v>
      </c>
      <c r="D11" s="6" t="s">
        <v>324</v>
      </c>
      <c r="E11" s="100" t="s">
        <v>366</v>
      </c>
      <c r="F11" s="6" t="s">
        <v>76</v>
      </c>
      <c r="G11" s="6" t="s">
        <v>367</v>
      </c>
      <c r="H11" s="100" t="s">
        <v>40</v>
      </c>
      <c r="I11" s="101">
        <v>17353308</v>
      </c>
    </row>
    <row r="12" spans="1:10" ht="24.95" customHeight="1">
      <c r="A12" s="100" t="s">
        <v>128</v>
      </c>
      <c r="B12" s="6" t="s">
        <v>363</v>
      </c>
      <c r="C12" s="100">
        <v>50101</v>
      </c>
      <c r="D12" s="6" t="s">
        <v>324</v>
      </c>
      <c r="E12" s="100" t="s">
        <v>368</v>
      </c>
      <c r="F12" s="6" t="s">
        <v>325</v>
      </c>
      <c r="G12" s="6" t="s">
        <v>369</v>
      </c>
      <c r="H12" s="100" t="s">
        <v>40</v>
      </c>
      <c r="I12" s="101">
        <v>2908500</v>
      </c>
    </row>
    <row r="13" spans="1:10" ht="24.95" customHeight="1">
      <c r="A13" s="100" t="s">
        <v>128</v>
      </c>
      <c r="B13" s="6" t="s">
        <v>363</v>
      </c>
      <c r="C13" s="100">
        <v>50199</v>
      </c>
      <c r="D13" s="6" t="s">
        <v>331</v>
      </c>
      <c r="E13" s="100" t="s">
        <v>370</v>
      </c>
      <c r="F13" s="6" t="s">
        <v>331</v>
      </c>
      <c r="G13" s="6" t="s">
        <v>371</v>
      </c>
      <c r="H13" s="100" t="s">
        <v>40</v>
      </c>
      <c r="I13" s="101">
        <v>510552</v>
      </c>
    </row>
    <row r="14" spans="1:10" ht="24.95" customHeight="1">
      <c r="A14" s="100" t="s">
        <v>128</v>
      </c>
      <c r="B14" s="6" t="s">
        <v>363</v>
      </c>
      <c r="C14" s="100">
        <v>50102</v>
      </c>
      <c r="D14" s="6" t="s">
        <v>327</v>
      </c>
      <c r="E14" s="100" t="s">
        <v>372</v>
      </c>
      <c r="F14" s="6" t="s">
        <v>330</v>
      </c>
      <c r="G14" s="6" t="s">
        <v>373</v>
      </c>
      <c r="H14" s="100" t="s">
        <v>40</v>
      </c>
      <c r="I14" s="101">
        <v>259828.52</v>
      </c>
    </row>
    <row r="15" spans="1:10" ht="24.95" customHeight="1">
      <c r="A15" s="100" t="s">
        <v>128</v>
      </c>
      <c r="B15" s="6" t="s">
        <v>363</v>
      </c>
      <c r="C15" s="100">
        <v>50101</v>
      </c>
      <c r="D15" s="6" t="s">
        <v>324</v>
      </c>
      <c r="E15" s="100" t="s">
        <v>366</v>
      </c>
      <c r="F15" s="6" t="s">
        <v>76</v>
      </c>
      <c r="G15" s="6" t="s">
        <v>374</v>
      </c>
      <c r="H15" s="100" t="s">
        <v>40</v>
      </c>
      <c r="I15" s="101">
        <v>657800</v>
      </c>
    </row>
    <row r="16" spans="1:10" ht="24.95" customHeight="1">
      <c r="A16" s="100" t="s">
        <v>128</v>
      </c>
      <c r="B16" s="6" t="s">
        <v>363</v>
      </c>
      <c r="C16" s="100">
        <v>50201</v>
      </c>
      <c r="D16" s="6" t="s">
        <v>332</v>
      </c>
      <c r="E16" s="100" t="s">
        <v>375</v>
      </c>
      <c r="F16" s="6" t="s">
        <v>340</v>
      </c>
      <c r="G16" s="6" t="s">
        <v>376</v>
      </c>
      <c r="H16" s="100" t="s">
        <v>40</v>
      </c>
      <c r="I16" s="101">
        <v>1172880</v>
      </c>
    </row>
    <row r="17" spans="1:9" ht="24.95" customHeight="1">
      <c r="A17" s="100" t="s">
        <v>128</v>
      </c>
      <c r="B17" s="6" t="s">
        <v>363</v>
      </c>
      <c r="C17" s="100">
        <v>50999</v>
      </c>
      <c r="D17" s="6" t="s">
        <v>352</v>
      </c>
      <c r="E17" s="100" t="s">
        <v>377</v>
      </c>
      <c r="F17" s="6" t="s">
        <v>352</v>
      </c>
      <c r="G17" s="6" t="s">
        <v>378</v>
      </c>
      <c r="H17" s="100" t="s">
        <v>40</v>
      </c>
      <c r="I17" s="101">
        <v>1222020</v>
      </c>
    </row>
    <row r="18" spans="1:9" ht="24.95" customHeight="1">
      <c r="A18" s="100" t="s">
        <v>128</v>
      </c>
      <c r="B18" s="6" t="s">
        <v>363</v>
      </c>
      <c r="C18" s="100">
        <v>50201</v>
      </c>
      <c r="D18" s="6" t="s">
        <v>332</v>
      </c>
      <c r="E18" s="100" t="s">
        <v>379</v>
      </c>
      <c r="F18" s="6" t="s">
        <v>333</v>
      </c>
      <c r="G18" s="6" t="s">
        <v>380</v>
      </c>
      <c r="H18" s="100" t="s">
        <v>40</v>
      </c>
      <c r="I18" s="101">
        <v>554400</v>
      </c>
    </row>
    <row r="19" spans="1:9" ht="24.95" customHeight="1">
      <c r="A19" s="100" t="s">
        <v>128</v>
      </c>
      <c r="B19" s="6" t="s">
        <v>363</v>
      </c>
      <c r="C19" s="100">
        <v>50201</v>
      </c>
      <c r="D19" s="6" t="s">
        <v>332</v>
      </c>
      <c r="E19" s="100" t="s">
        <v>381</v>
      </c>
      <c r="F19" s="6" t="s">
        <v>334</v>
      </c>
      <c r="G19" s="6" t="s">
        <v>382</v>
      </c>
      <c r="H19" s="100" t="s">
        <v>40</v>
      </c>
      <c r="I19" s="101">
        <v>92400</v>
      </c>
    </row>
    <row r="20" spans="1:9" ht="24.95" customHeight="1">
      <c r="A20" s="100" t="s">
        <v>128</v>
      </c>
      <c r="B20" s="6" t="s">
        <v>363</v>
      </c>
      <c r="C20" s="100">
        <v>50201</v>
      </c>
      <c r="D20" s="6" t="s">
        <v>332</v>
      </c>
      <c r="E20" s="100" t="s">
        <v>383</v>
      </c>
      <c r="F20" s="6" t="s">
        <v>335</v>
      </c>
      <c r="G20" s="6" t="s">
        <v>384</v>
      </c>
      <c r="H20" s="100" t="s">
        <v>40</v>
      </c>
      <c r="I20" s="101">
        <v>623700</v>
      </c>
    </row>
    <row r="21" spans="1:9" ht="24.95" customHeight="1">
      <c r="A21" s="100" t="s">
        <v>128</v>
      </c>
      <c r="B21" s="6" t="s">
        <v>363</v>
      </c>
      <c r="C21" s="100">
        <v>50201</v>
      </c>
      <c r="D21" s="6" t="s">
        <v>332</v>
      </c>
      <c r="E21" s="100" t="s">
        <v>385</v>
      </c>
      <c r="F21" s="6" t="s">
        <v>336</v>
      </c>
      <c r="G21" s="6" t="s">
        <v>386</v>
      </c>
      <c r="H21" s="100" t="s">
        <v>40</v>
      </c>
      <c r="I21" s="101">
        <v>155000</v>
      </c>
    </row>
    <row r="22" spans="1:9" ht="24.95" customHeight="1">
      <c r="A22" s="100" t="s">
        <v>128</v>
      </c>
      <c r="B22" s="6" t="s">
        <v>363</v>
      </c>
      <c r="C22" s="100">
        <v>50201</v>
      </c>
      <c r="D22" s="6" t="s">
        <v>332</v>
      </c>
      <c r="E22" s="100" t="s">
        <v>387</v>
      </c>
      <c r="F22" s="6" t="s">
        <v>337</v>
      </c>
      <c r="G22" s="6" t="s">
        <v>388</v>
      </c>
      <c r="H22" s="100" t="s">
        <v>40</v>
      </c>
      <c r="I22" s="101">
        <v>99484</v>
      </c>
    </row>
    <row r="23" spans="1:9" ht="24.95" customHeight="1">
      <c r="A23" s="100" t="s">
        <v>128</v>
      </c>
      <c r="B23" s="6" t="s">
        <v>363</v>
      </c>
      <c r="C23" s="100">
        <v>50209</v>
      </c>
      <c r="D23" s="6" t="s">
        <v>345</v>
      </c>
      <c r="E23" s="100" t="s">
        <v>389</v>
      </c>
      <c r="F23" s="6" t="s">
        <v>345</v>
      </c>
      <c r="G23" s="6" t="s">
        <v>390</v>
      </c>
      <c r="H23" s="100" t="s">
        <v>40</v>
      </c>
      <c r="I23" s="101">
        <v>30800</v>
      </c>
    </row>
    <row r="24" spans="1:9" ht="24.95" customHeight="1">
      <c r="A24" s="100" t="s">
        <v>128</v>
      </c>
      <c r="B24" s="6" t="s">
        <v>363</v>
      </c>
      <c r="C24" s="100">
        <v>50202</v>
      </c>
      <c r="D24" s="6" t="s">
        <v>341</v>
      </c>
      <c r="E24" s="100" t="s">
        <v>391</v>
      </c>
      <c r="F24" s="6" t="s">
        <v>341</v>
      </c>
      <c r="G24" s="6" t="s">
        <v>392</v>
      </c>
      <c r="H24" s="100" t="s">
        <v>40</v>
      </c>
      <c r="I24" s="101">
        <v>39270</v>
      </c>
    </row>
    <row r="25" spans="1:9" ht="24.95" customHeight="1">
      <c r="A25" s="100" t="s">
        <v>128</v>
      </c>
      <c r="B25" s="6" t="s">
        <v>363</v>
      </c>
      <c r="C25" s="100">
        <v>50206</v>
      </c>
      <c r="D25" s="6" t="s">
        <v>343</v>
      </c>
      <c r="E25" s="100" t="s">
        <v>393</v>
      </c>
      <c r="F25" s="6" t="s">
        <v>343</v>
      </c>
      <c r="G25" s="6" t="s">
        <v>394</v>
      </c>
      <c r="H25" s="100" t="s">
        <v>40</v>
      </c>
      <c r="I25" s="101">
        <v>22601.119999999999</v>
      </c>
    </row>
    <row r="26" spans="1:9" ht="24.95" customHeight="1">
      <c r="A26" s="100" t="s">
        <v>128</v>
      </c>
      <c r="B26" s="6" t="s">
        <v>363</v>
      </c>
      <c r="C26" s="100">
        <v>50201</v>
      </c>
      <c r="D26" s="6" t="s">
        <v>332</v>
      </c>
      <c r="E26" s="100" t="s">
        <v>395</v>
      </c>
      <c r="F26" s="6" t="s">
        <v>338</v>
      </c>
      <c r="G26" s="6" t="s">
        <v>396</v>
      </c>
      <c r="H26" s="100" t="s">
        <v>40</v>
      </c>
      <c r="I26" s="101">
        <v>470055.6</v>
      </c>
    </row>
    <row r="27" spans="1:9" ht="24.95" customHeight="1">
      <c r="A27" s="100" t="s">
        <v>128</v>
      </c>
      <c r="B27" s="6" t="s">
        <v>363</v>
      </c>
      <c r="C27" s="100">
        <v>50201</v>
      </c>
      <c r="D27" s="6" t="s">
        <v>332</v>
      </c>
      <c r="E27" s="100" t="s">
        <v>397</v>
      </c>
      <c r="F27" s="6" t="s">
        <v>339</v>
      </c>
      <c r="G27" s="6" t="s">
        <v>398</v>
      </c>
      <c r="H27" s="100" t="s">
        <v>40</v>
      </c>
      <c r="I27" s="101">
        <v>521136</v>
      </c>
    </row>
    <row r="28" spans="1:9" ht="24.95" customHeight="1">
      <c r="A28" s="100" t="s">
        <v>128</v>
      </c>
      <c r="B28" s="6" t="s">
        <v>363</v>
      </c>
      <c r="C28" s="100">
        <v>50208</v>
      </c>
      <c r="D28" s="6" t="s">
        <v>344</v>
      </c>
      <c r="E28" s="100" t="s">
        <v>399</v>
      </c>
      <c r="F28" s="6" t="s">
        <v>344</v>
      </c>
      <c r="G28" s="6" t="s">
        <v>400</v>
      </c>
      <c r="H28" s="100" t="s">
        <v>40</v>
      </c>
      <c r="I28" s="101">
        <v>73500</v>
      </c>
    </row>
    <row r="29" spans="1:9" ht="24.95" customHeight="1">
      <c r="A29" s="100" t="s">
        <v>128</v>
      </c>
      <c r="B29" s="6" t="s">
        <v>363</v>
      </c>
      <c r="C29" s="100">
        <v>50299</v>
      </c>
      <c r="D29" s="6" t="s">
        <v>346</v>
      </c>
      <c r="E29" s="100" t="s">
        <v>357</v>
      </c>
      <c r="F29" s="6" t="s">
        <v>346</v>
      </c>
      <c r="G29" s="6" t="s">
        <v>401</v>
      </c>
      <c r="H29" s="100" t="s">
        <v>40</v>
      </c>
      <c r="I29" s="101">
        <v>1446861.7</v>
      </c>
    </row>
    <row r="30" spans="1:9" ht="24.95" customHeight="1">
      <c r="A30" s="100" t="s">
        <v>129</v>
      </c>
      <c r="B30" s="6" t="s">
        <v>402</v>
      </c>
      <c r="C30" s="100">
        <v>50299</v>
      </c>
      <c r="D30" s="6" t="s">
        <v>346</v>
      </c>
      <c r="E30" s="100" t="s">
        <v>357</v>
      </c>
      <c r="F30" s="6" t="s">
        <v>346</v>
      </c>
      <c r="G30" s="6" t="s">
        <v>403</v>
      </c>
      <c r="H30" s="100" t="s">
        <v>41</v>
      </c>
      <c r="I30" s="101">
        <v>20000</v>
      </c>
    </row>
    <row r="31" spans="1:9" ht="24.95" customHeight="1">
      <c r="A31" s="100" t="s">
        <v>129</v>
      </c>
      <c r="B31" s="6" t="s">
        <v>402</v>
      </c>
      <c r="C31" s="100">
        <v>50299</v>
      </c>
      <c r="D31" s="6" t="s">
        <v>346</v>
      </c>
      <c r="E31" s="100" t="s">
        <v>357</v>
      </c>
      <c r="F31" s="6" t="s">
        <v>346</v>
      </c>
      <c r="G31" s="6" t="s">
        <v>404</v>
      </c>
      <c r="H31" s="100" t="s">
        <v>41</v>
      </c>
      <c r="I31" s="101">
        <v>91000</v>
      </c>
    </row>
    <row r="32" spans="1:9" ht="24.95" customHeight="1">
      <c r="A32" s="100" t="s">
        <v>129</v>
      </c>
      <c r="B32" s="6" t="s">
        <v>402</v>
      </c>
      <c r="C32" s="100">
        <v>50201</v>
      </c>
      <c r="D32" s="6" t="s">
        <v>332</v>
      </c>
      <c r="E32" s="100" t="s">
        <v>405</v>
      </c>
      <c r="F32" s="6" t="s">
        <v>406</v>
      </c>
      <c r="G32" s="6" t="s">
        <v>407</v>
      </c>
      <c r="H32" s="100" t="s">
        <v>41</v>
      </c>
      <c r="I32" s="101">
        <v>340800</v>
      </c>
    </row>
    <row r="33" spans="1:9" ht="24.95" customHeight="1">
      <c r="A33" s="100" t="s">
        <v>129</v>
      </c>
      <c r="B33" s="6" t="s">
        <v>402</v>
      </c>
      <c r="C33" s="100">
        <v>50209</v>
      </c>
      <c r="D33" s="6" t="s">
        <v>345</v>
      </c>
      <c r="E33" s="100" t="s">
        <v>389</v>
      </c>
      <c r="F33" s="6" t="s">
        <v>345</v>
      </c>
      <c r="G33" s="6" t="s">
        <v>408</v>
      </c>
      <c r="H33" s="100" t="s">
        <v>41</v>
      </c>
      <c r="I33" s="101">
        <v>37000</v>
      </c>
    </row>
    <row r="34" spans="1:9" ht="24.95" customHeight="1">
      <c r="A34" s="100" t="s">
        <v>129</v>
      </c>
      <c r="B34" s="6" t="s">
        <v>402</v>
      </c>
      <c r="C34" s="100">
        <v>50201</v>
      </c>
      <c r="D34" s="6" t="s">
        <v>332</v>
      </c>
      <c r="E34" s="100" t="s">
        <v>409</v>
      </c>
      <c r="F34" s="6" t="s">
        <v>410</v>
      </c>
      <c r="G34" s="6" t="s">
        <v>411</v>
      </c>
      <c r="H34" s="100" t="s">
        <v>41</v>
      </c>
      <c r="I34" s="101">
        <v>35034.17</v>
      </c>
    </row>
    <row r="35" spans="1:9" ht="24.95" customHeight="1">
      <c r="A35" s="100" t="s">
        <v>129</v>
      </c>
      <c r="B35" s="6" t="s">
        <v>402</v>
      </c>
      <c r="C35" s="100">
        <v>50205</v>
      </c>
      <c r="D35" s="6" t="s">
        <v>412</v>
      </c>
      <c r="E35" s="100" t="s">
        <v>413</v>
      </c>
      <c r="F35" s="6" t="s">
        <v>412</v>
      </c>
      <c r="G35" s="6" t="s">
        <v>414</v>
      </c>
      <c r="H35" s="100" t="s">
        <v>41</v>
      </c>
      <c r="I35" s="101">
        <v>117000</v>
      </c>
    </row>
    <row r="36" spans="1:9" ht="24.95" customHeight="1">
      <c r="A36" s="100" t="s">
        <v>129</v>
      </c>
      <c r="B36" s="6" t="s">
        <v>402</v>
      </c>
      <c r="C36" s="100">
        <v>50306</v>
      </c>
      <c r="D36" s="6" t="s">
        <v>415</v>
      </c>
      <c r="E36" s="100" t="s">
        <v>416</v>
      </c>
      <c r="F36" s="6" t="s">
        <v>417</v>
      </c>
      <c r="G36" s="6" t="s">
        <v>418</v>
      </c>
      <c r="H36" s="100" t="s">
        <v>41</v>
      </c>
      <c r="I36" s="101">
        <v>200000</v>
      </c>
    </row>
    <row r="37" spans="1:9" ht="24.95" customHeight="1">
      <c r="A37" s="100" t="s">
        <v>129</v>
      </c>
      <c r="B37" s="6" t="s">
        <v>402</v>
      </c>
      <c r="C37" s="100">
        <v>50205</v>
      </c>
      <c r="D37" s="6" t="s">
        <v>412</v>
      </c>
      <c r="E37" s="100" t="s">
        <v>413</v>
      </c>
      <c r="F37" s="6" t="s">
        <v>412</v>
      </c>
      <c r="G37" s="6" t="s">
        <v>419</v>
      </c>
      <c r="H37" s="100" t="s">
        <v>41</v>
      </c>
      <c r="I37" s="101">
        <v>624000</v>
      </c>
    </row>
    <row r="38" spans="1:9" ht="24.95" customHeight="1">
      <c r="A38" s="100" t="s">
        <v>129</v>
      </c>
      <c r="B38" s="6" t="s">
        <v>402</v>
      </c>
      <c r="C38" s="100">
        <v>50209</v>
      </c>
      <c r="D38" s="6" t="s">
        <v>345</v>
      </c>
      <c r="E38" s="100" t="s">
        <v>389</v>
      </c>
      <c r="F38" s="6" t="s">
        <v>345</v>
      </c>
      <c r="G38" s="6" t="s">
        <v>420</v>
      </c>
      <c r="H38" s="100" t="s">
        <v>41</v>
      </c>
      <c r="I38" s="101">
        <v>200000</v>
      </c>
    </row>
    <row r="39" spans="1:9" ht="24.95" customHeight="1">
      <c r="A39" s="100" t="s">
        <v>129</v>
      </c>
      <c r="B39" s="6" t="s">
        <v>402</v>
      </c>
      <c r="C39" s="100">
        <v>50205</v>
      </c>
      <c r="D39" s="6" t="s">
        <v>412</v>
      </c>
      <c r="E39" s="100" t="s">
        <v>413</v>
      </c>
      <c r="F39" s="6" t="s">
        <v>412</v>
      </c>
      <c r="G39" s="6" t="s">
        <v>421</v>
      </c>
      <c r="H39" s="100" t="s">
        <v>41</v>
      </c>
      <c r="I39" s="101">
        <v>34000</v>
      </c>
    </row>
    <row r="40" spans="1:9" ht="24.95" customHeight="1">
      <c r="A40" s="100" t="s">
        <v>129</v>
      </c>
      <c r="B40" s="6" t="s">
        <v>402</v>
      </c>
      <c r="C40" s="100">
        <v>50201</v>
      </c>
      <c r="D40" s="6" t="s">
        <v>332</v>
      </c>
      <c r="E40" s="100" t="s">
        <v>409</v>
      </c>
      <c r="F40" s="6" t="s">
        <v>410</v>
      </c>
      <c r="G40" s="6" t="s">
        <v>422</v>
      </c>
      <c r="H40" s="100" t="s">
        <v>41</v>
      </c>
      <c r="I40" s="101">
        <v>31435.08</v>
      </c>
    </row>
    <row r="41" spans="1:9" ht="24.95" customHeight="1">
      <c r="A41" s="100" t="s">
        <v>129</v>
      </c>
      <c r="B41" s="6" t="s">
        <v>402</v>
      </c>
      <c r="C41" s="100">
        <v>50201</v>
      </c>
      <c r="D41" s="6" t="s">
        <v>332</v>
      </c>
      <c r="E41" s="100" t="s">
        <v>409</v>
      </c>
      <c r="F41" s="6" t="s">
        <v>410</v>
      </c>
      <c r="G41" s="6" t="s">
        <v>423</v>
      </c>
      <c r="H41" s="100" t="s">
        <v>41</v>
      </c>
      <c r="I41" s="101">
        <v>1916800</v>
      </c>
    </row>
    <row r="42" spans="1:9" ht="24.95" customHeight="1">
      <c r="A42" s="100" t="s">
        <v>129</v>
      </c>
      <c r="B42" s="6" t="s">
        <v>402</v>
      </c>
      <c r="C42" s="100">
        <v>50201</v>
      </c>
      <c r="D42" s="6" t="s">
        <v>332</v>
      </c>
      <c r="E42" s="100" t="s">
        <v>409</v>
      </c>
      <c r="F42" s="6" t="s">
        <v>410</v>
      </c>
      <c r="G42" s="6" t="s">
        <v>424</v>
      </c>
      <c r="H42" s="100" t="s">
        <v>41</v>
      </c>
      <c r="I42" s="101">
        <v>29200</v>
      </c>
    </row>
    <row r="43" spans="1:9" ht="24.95" customHeight="1">
      <c r="A43" s="100" t="s">
        <v>129</v>
      </c>
      <c r="B43" s="6" t="s">
        <v>402</v>
      </c>
      <c r="C43" s="100">
        <v>50205</v>
      </c>
      <c r="D43" s="6" t="s">
        <v>412</v>
      </c>
      <c r="E43" s="100" t="s">
        <v>413</v>
      </c>
      <c r="F43" s="6" t="s">
        <v>412</v>
      </c>
      <c r="G43" s="6" t="s">
        <v>425</v>
      </c>
      <c r="H43" s="100" t="s">
        <v>41</v>
      </c>
      <c r="I43" s="101">
        <v>40000</v>
      </c>
    </row>
    <row r="44" spans="1:9" ht="24.95" customHeight="1">
      <c r="A44" s="100" t="s">
        <v>129</v>
      </c>
      <c r="B44" s="6" t="s">
        <v>402</v>
      </c>
      <c r="C44" s="100">
        <v>50201</v>
      </c>
      <c r="D44" s="6" t="s">
        <v>332</v>
      </c>
      <c r="E44" s="100" t="s">
        <v>405</v>
      </c>
      <c r="F44" s="6" t="s">
        <v>406</v>
      </c>
      <c r="G44" s="6" t="s">
        <v>426</v>
      </c>
      <c r="H44" s="100" t="s">
        <v>41</v>
      </c>
      <c r="I44" s="101">
        <v>781105.2</v>
      </c>
    </row>
    <row r="45" spans="1:9" ht="24.95" customHeight="1">
      <c r="A45" s="100" t="s">
        <v>129</v>
      </c>
      <c r="B45" s="6" t="s">
        <v>402</v>
      </c>
      <c r="C45" s="100">
        <v>50205</v>
      </c>
      <c r="D45" s="6" t="s">
        <v>412</v>
      </c>
      <c r="E45" s="100" t="s">
        <v>413</v>
      </c>
      <c r="F45" s="6" t="s">
        <v>412</v>
      </c>
      <c r="G45" s="6" t="s">
        <v>427</v>
      </c>
      <c r="H45" s="100" t="s">
        <v>41</v>
      </c>
      <c r="I45" s="101">
        <v>144823</v>
      </c>
    </row>
    <row r="46" spans="1:9" ht="24.95" customHeight="1">
      <c r="A46" s="100" t="s">
        <v>129</v>
      </c>
      <c r="B46" s="6" t="s">
        <v>402</v>
      </c>
      <c r="C46" s="100">
        <v>50299</v>
      </c>
      <c r="D46" s="6" t="s">
        <v>346</v>
      </c>
      <c r="E46" s="100" t="s">
        <v>357</v>
      </c>
      <c r="F46" s="6" t="s">
        <v>346</v>
      </c>
      <c r="G46" s="6" t="s">
        <v>428</v>
      </c>
      <c r="H46" s="100" t="s">
        <v>41</v>
      </c>
      <c r="I46" s="101">
        <v>377000</v>
      </c>
    </row>
    <row r="47" spans="1:9" ht="24.95" customHeight="1">
      <c r="A47" s="100" t="s">
        <v>354</v>
      </c>
      <c r="B47" s="6" t="s">
        <v>429</v>
      </c>
      <c r="C47" s="100" t="s">
        <v>354</v>
      </c>
      <c r="D47" s="6" t="s">
        <v>354</v>
      </c>
      <c r="E47" s="100" t="s">
        <v>354</v>
      </c>
      <c r="F47" s="6" t="s">
        <v>354</v>
      </c>
      <c r="G47" s="6" t="s">
        <v>354</v>
      </c>
      <c r="H47" s="100" t="s">
        <v>354</v>
      </c>
      <c r="I47" s="101">
        <f>SUM(I48:I49)</f>
        <v>1156500</v>
      </c>
    </row>
    <row r="48" spans="1:9" ht="24.95" customHeight="1">
      <c r="A48" s="100" t="s">
        <v>130</v>
      </c>
      <c r="B48" s="6" t="s">
        <v>430</v>
      </c>
      <c r="C48" s="100">
        <v>50205</v>
      </c>
      <c r="D48" s="6" t="s">
        <v>412</v>
      </c>
      <c r="E48" s="100" t="s">
        <v>413</v>
      </c>
      <c r="F48" s="6" t="s">
        <v>412</v>
      </c>
      <c r="G48" s="6" t="s">
        <v>431</v>
      </c>
      <c r="H48" s="100" t="s">
        <v>41</v>
      </c>
      <c r="I48" s="101">
        <v>100000</v>
      </c>
    </row>
    <row r="49" spans="1:9" ht="24.95" customHeight="1">
      <c r="A49" s="100" t="s">
        <v>130</v>
      </c>
      <c r="B49" s="6" t="s">
        <v>430</v>
      </c>
      <c r="C49" s="100">
        <v>50205</v>
      </c>
      <c r="D49" s="6" t="s">
        <v>412</v>
      </c>
      <c r="E49" s="100" t="s">
        <v>413</v>
      </c>
      <c r="F49" s="6" t="s">
        <v>412</v>
      </c>
      <c r="G49" s="6" t="s">
        <v>432</v>
      </c>
      <c r="H49" s="100" t="s">
        <v>41</v>
      </c>
      <c r="I49" s="101">
        <v>1056500</v>
      </c>
    </row>
    <row r="50" spans="1:9" ht="24.95" customHeight="1">
      <c r="A50" s="100" t="s">
        <v>354</v>
      </c>
      <c r="B50" s="6" t="s">
        <v>433</v>
      </c>
      <c r="C50" s="100" t="s">
        <v>354</v>
      </c>
      <c r="D50" s="6" t="s">
        <v>354</v>
      </c>
      <c r="E50" s="100" t="s">
        <v>354</v>
      </c>
      <c r="F50" s="6" t="s">
        <v>354</v>
      </c>
      <c r="G50" s="6" t="s">
        <v>354</v>
      </c>
      <c r="H50" s="100" t="s">
        <v>354</v>
      </c>
      <c r="I50" s="101">
        <f>SUM(I51:I53)</f>
        <v>1210720</v>
      </c>
    </row>
    <row r="51" spans="1:9" ht="24.95" customHeight="1">
      <c r="A51" s="100" t="s">
        <v>131</v>
      </c>
      <c r="B51" s="6" t="s">
        <v>434</v>
      </c>
      <c r="C51" s="100">
        <v>50299</v>
      </c>
      <c r="D51" s="6" t="s">
        <v>346</v>
      </c>
      <c r="E51" s="100" t="s">
        <v>357</v>
      </c>
      <c r="F51" s="6" t="s">
        <v>346</v>
      </c>
      <c r="G51" s="6" t="s">
        <v>435</v>
      </c>
      <c r="H51" s="100" t="s">
        <v>41</v>
      </c>
      <c r="I51" s="101">
        <v>10720</v>
      </c>
    </row>
    <row r="52" spans="1:9" ht="24.95" customHeight="1">
      <c r="A52" s="100" t="s">
        <v>131</v>
      </c>
      <c r="B52" s="6" t="s">
        <v>434</v>
      </c>
      <c r="C52" s="100">
        <v>50205</v>
      </c>
      <c r="D52" s="6" t="s">
        <v>412</v>
      </c>
      <c r="E52" s="100" t="s">
        <v>413</v>
      </c>
      <c r="F52" s="6" t="s">
        <v>412</v>
      </c>
      <c r="G52" s="6" t="s">
        <v>436</v>
      </c>
      <c r="H52" s="100" t="s">
        <v>41</v>
      </c>
      <c r="I52" s="101">
        <v>420000</v>
      </c>
    </row>
    <row r="53" spans="1:9" ht="24.95" customHeight="1">
      <c r="A53" s="100" t="s">
        <v>131</v>
      </c>
      <c r="B53" s="6" t="s">
        <v>434</v>
      </c>
      <c r="C53" s="100">
        <v>50404</v>
      </c>
      <c r="D53" s="6" t="s">
        <v>415</v>
      </c>
      <c r="E53" s="100" t="s">
        <v>437</v>
      </c>
      <c r="F53" s="6" t="s">
        <v>438</v>
      </c>
      <c r="G53" s="6" t="s">
        <v>439</v>
      </c>
      <c r="H53" s="100" t="s">
        <v>41</v>
      </c>
      <c r="I53" s="101">
        <v>780000</v>
      </c>
    </row>
    <row r="54" spans="1:9" ht="24.95" customHeight="1">
      <c r="A54" s="100" t="s">
        <v>354</v>
      </c>
      <c r="B54" s="6" t="s">
        <v>440</v>
      </c>
      <c r="C54" s="100" t="s">
        <v>354</v>
      </c>
      <c r="D54" s="6" t="s">
        <v>354</v>
      </c>
      <c r="E54" s="100" t="s">
        <v>354</v>
      </c>
      <c r="F54" s="6" t="s">
        <v>354</v>
      </c>
      <c r="G54" s="6" t="s">
        <v>354</v>
      </c>
      <c r="H54" s="100" t="s">
        <v>354</v>
      </c>
      <c r="I54" s="101">
        <v>50000</v>
      </c>
    </row>
    <row r="55" spans="1:9" ht="24.95" customHeight="1">
      <c r="A55" s="100" t="s">
        <v>132</v>
      </c>
      <c r="B55" s="6" t="s">
        <v>441</v>
      </c>
      <c r="C55" s="100">
        <v>50299</v>
      </c>
      <c r="D55" s="6" t="s">
        <v>346</v>
      </c>
      <c r="E55" s="100" t="s">
        <v>357</v>
      </c>
      <c r="F55" s="6" t="s">
        <v>346</v>
      </c>
      <c r="G55" s="6" t="s">
        <v>442</v>
      </c>
      <c r="H55" s="100" t="s">
        <v>41</v>
      </c>
      <c r="I55" s="101">
        <v>50000</v>
      </c>
    </row>
    <row r="56" spans="1:9" ht="24.95" customHeight="1">
      <c r="A56" s="100" t="s">
        <v>354</v>
      </c>
      <c r="B56" s="6" t="s">
        <v>443</v>
      </c>
      <c r="C56" s="100" t="s">
        <v>354</v>
      </c>
      <c r="D56" s="6" t="s">
        <v>354</v>
      </c>
      <c r="E56" s="100" t="s">
        <v>354</v>
      </c>
      <c r="F56" s="6" t="s">
        <v>354</v>
      </c>
      <c r="G56" s="6" t="s">
        <v>354</v>
      </c>
      <c r="H56" s="100" t="s">
        <v>354</v>
      </c>
      <c r="I56" s="101">
        <f>SUM(I57:I62)</f>
        <v>1100000</v>
      </c>
    </row>
    <row r="57" spans="1:9" ht="24.95" customHeight="1">
      <c r="A57" s="100" t="s">
        <v>133</v>
      </c>
      <c r="B57" s="6" t="s">
        <v>444</v>
      </c>
      <c r="C57" s="100">
        <v>50205</v>
      </c>
      <c r="D57" s="6" t="s">
        <v>412</v>
      </c>
      <c r="E57" s="100" t="s">
        <v>413</v>
      </c>
      <c r="F57" s="6" t="s">
        <v>412</v>
      </c>
      <c r="G57" s="6" t="s">
        <v>445</v>
      </c>
      <c r="H57" s="100" t="s">
        <v>41</v>
      </c>
      <c r="I57" s="101">
        <v>100000</v>
      </c>
    </row>
    <row r="58" spans="1:9" ht="24.95" customHeight="1">
      <c r="A58" s="100" t="s">
        <v>133</v>
      </c>
      <c r="B58" s="6" t="s">
        <v>444</v>
      </c>
      <c r="C58" s="100">
        <v>50205</v>
      </c>
      <c r="D58" s="6" t="s">
        <v>412</v>
      </c>
      <c r="E58" s="100" t="s">
        <v>413</v>
      </c>
      <c r="F58" s="6" t="s">
        <v>412</v>
      </c>
      <c r="G58" s="6" t="s">
        <v>446</v>
      </c>
      <c r="H58" s="100" t="s">
        <v>41</v>
      </c>
      <c r="I58" s="101">
        <v>100000</v>
      </c>
    </row>
    <row r="59" spans="1:9" ht="24.95" customHeight="1">
      <c r="A59" s="100" t="s">
        <v>133</v>
      </c>
      <c r="B59" s="6" t="s">
        <v>444</v>
      </c>
      <c r="C59" s="100">
        <v>50205</v>
      </c>
      <c r="D59" s="6" t="s">
        <v>412</v>
      </c>
      <c r="E59" s="100" t="s">
        <v>413</v>
      </c>
      <c r="F59" s="6" t="s">
        <v>412</v>
      </c>
      <c r="G59" s="6" t="s">
        <v>447</v>
      </c>
      <c r="H59" s="100" t="s">
        <v>41</v>
      </c>
      <c r="I59" s="101">
        <v>500000</v>
      </c>
    </row>
    <row r="60" spans="1:9" ht="24.95" customHeight="1">
      <c r="A60" s="100" t="s">
        <v>133</v>
      </c>
      <c r="B60" s="6" t="s">
        <v>444</v>
      </c>
      <c r="C60" s="100">
        <v>50299</v>
      </c>
      <c r="D60" s="6" t="s">
        <v>346</v>
      </c>
      <c r="E60" s="100" t="s">
        <v>357</v>
      </c>
      <c r="F60" s="6" t="s">
        <v>346</v>
      </c>
      <c r="G60" s="6" t="s">
        <v>448</v>
      </c>
      <c r="H60" s="100" t="s">
        <v>41</v>
      </c>
      <c r="I60" s="101">
        <v>200000</v>
      </c>
    </row>
    <row r="61" spans="1:9" ht="24.95" customHeight="1">
      <c r="A61" s="100" t="s">
        <v>133</v>
      </c>
      <c r="B61" s="6" t="s">
        <v>444</v>
      </c>
      <c r="C61" s="100">
        <v>50299</v>
      </c>
      <c r="D61" s="6" t="s">
        <v>346</v>
      </c>
      <c r="E61" s="100" t="s">
        <v>357</v>
      </c>
      <c r="F61" s="6" t="s">
        <v>346</v>
      </c>
      <c r="G61" s="6" t="s">
        <v>449</v>
      </c>
      <c r="H61" s="100" t="s">
        <v>41</v>
      </c>
      <c r="I61" s="101">
        <v>100000</v>
      </c>
    </row>
    <row r="62" spans="1:9" ht="24.95" customHeight="1">
      <c r="A62" s="100" t="s">
        <v>133</v>
      </c>
      <c r="B62" s="6" t="s">
        <v>444</v>
      </c>
      <c r="C62" s="100">
        <v>50205</v>
      </c>
      <c r="D62" s="6" t="s">
        <v>412</v>
      </c>
      <c r="E62" s="100" t="s">
        <v>413</v>
      </c>
      <c r="F62" s="6" t="s">
        <v>412</v>
      </c>
      <c r="G62" s="6" t="s">
        <v>450</v>
      </c>
      <c r="H62" s="100" t="s">
        <v>41</v>
      </c>
      <c r="I62" s="101">
        <v>100000</v>
      </c>
    </row>
    <row r="63" spans="1:9" ht="24.95" customHeight="1">
      <c r="A63" s="100" t="s">
        <v>354</v>
      </c>
      <c r="B63" s="6" t="s">
        <v>451</v>
      </c>
      <c r="C63" s="100" t="s">
        <v>354</v>
      </c>
      <c r="D63" s="6" t="s">
        <v>354</v>
      </c>
      <c r="E63" s="100" t="s">
        <v>354</v>
      </c>
      <c r="F63" s="6" t="s">
        <v>354</v>
      </c>
      <c r="G63" s="6" t="s">
        <v>354</v>
      </c>
      <c r="H63" s="100" t="s">
        <v>354</v>
      </c>
      <c r="I63" s="101">
        <f>SUM(I64:I70)</f>
        <v>3280000</v>
      </c>
    </row>
    <row r="64" spans="1:9" ht="24.95" customHeight="1">
      <c r="A64" s="100" t="s">
        <v>134</v>
      </c>
      <c r="B64" s="6" t="s">
        <v>452</v>
      </c>
      <c r="C64" s="100">
        <v>50205</v>
      </c>
      <c r="D64" s="6" t="s">
        <v>412</v>
      </c>
      <c r="E64" s="100" t="s">
        <v>413</v>
      </c>
      <c r="F64" s="6" t="s">
        <v>412</v>
      </c>
      <c r="G64" s="6" t="s">
        <v>453</v>
      </c>
      <c r="H64" s="100" t="s">
        <v>41</v>
      </c>
      <c r="I64" s="101">
        <v>60000</v>
      </c>
    </row>
    <row r="65" spans="1:9" ht="24.95" customHeight="1">
      <c r="A65" s="100" t="s">
        <v>134</v>
      </c>
      <c r="B65" s="6" t="s">
        <v>452</v>
      </c>
      <c r="C65" s="100">
        <v>50205</v>
      </c>
      <c r="D65" s="6" t="s">
        <v>412</v>
      </c>
      <c r="E65" s="100" t="s">
        <v>413</v>
      </c>
      <c r="F65" s="6" t="s">
        <v>412</v>
      </c>
      <c r="G65" s="6" t="s">
        <v>454</v>
      </c>
      <c r="H65" s="100" t="s">
        <v>41</v>
      </c>
      <c r="I65" s="101">
        <v>30000</v>
      </c>
    </row>
    <row r="66" spans="1:9" ht="24.95" customHeight="1">
      <c r="A66" s="100" t="s">
        <v>134</v>
      </c>
      <c r="B66" s="6" t="s">
        <v>452</v>
      </c>
      <c r="C66" s="100">
        <v>50299</v>
      </c>
      <c r="D66" s="6" t="s">
        <v>346</v>
      </c>
      <c r="E66" s="100" t="s">
        <v>357</v>
      </c>
      <c r="F66" s="6" t="s">
        <v>346</v>
      </c>
      <c r="G66" s="6" t="s">
        <v>455</v>
      </c>
      <c r="H66" s="100" t="s">
        <v>41</v>
      </c>
      <c r="I66" s="101">
        <v>300000</v>
      </c>
    </row>
    <row r="67" spans="1:9" ht="24.95" customHeight="1">
      <c r="A67" s="100" t="s">
        <v>134</v>
      </c>
      <c r="B67" s="6" t="s">
        <v>452</v>
      </c>
      <c r="C67" s="100">
        <v>50201</v>
      </c>
      <c r="D67" s="6" t="s">
        <v>332</v>
      </c>
      <c r="E67" s="100" t="s">
        <v>405</v>
      </c>
      <c r="F67" s="6" t="s">
        <v>406</v>
      </c>
      <c r="G67" s="6" t="s">
        <v>456</v>
      </c>
      <c r="H67" s="100" t="s">
        <v>41</v>
      </c>
      <c r="I67" s="101">
        <v>190000</v>
      </c>
    </row>
    <row r="68" spans="1:9" ht="24.95" customHeight="1">
      <c r="A68" s="100" t="s">
        <v>134</v>
      </c>
      <c r="B68" s="6" t="s">
        <v>452</v>
      </c>
      <c r="C68" s="100">
        <v>50299</v>
      </c>
      <c r="D68" s="6" t="s">
        <v>346</v>
      </c>
      <c r="E68" s="100" t="s">
        <v>357</v>
      </c>
      <c r="F68" s="6" t="s">
        <v>346</v>
      </c>
      <c r="G68" s="6" t="s">
        <v>457</v>
      </c>
      <c r="H68" s="100" t="s">
        <v>41</v>
      </c>
      <c r="I68" s="101">
        <v>150000</v>
      </c>
    </row>
    <row r="69" spans="1:9" ht="24.95" customHeight="1">
      <c r="A69" s="100" t="s">
        <v>134</v>
      </c>
      <c r="B69" s="6" t="s">
        <v>452</v>
      </c>
      <c r="C69" s="100">
        <v>50205</v>
      </c>
      <c r="D69" s="6" t="s">
        <v>412</v>
      </c>
      <c r="E69" s="100" t="s">
        <v>413</v>
      </c>
      <c r="F69" s="6" t="s">
        <v>412</v>
      </c>
      <c r="G69" s="6" t="s">
        <v>458</v>
      </c>
      <c r="H69" s="100" t="s">
        <v>41</v>
      </c>
      <c r="I69" s="101">
        <v>50000</v>
      </c>
    </row>
    <row r="70" spans="1:9" ht="24.95" customHeight="1">
      <c r="A70" s="100" t="s">
        <v>134</v>
      </c>
      <c r="B70" s="6" t="s">
        <v>452</v>
      </c>
      <c r="C70" s="100">
        <v>50307</v>
      </c>
      <c r="D70" s="6" t="s">
        <v>459</v>
      </c>
      <c r="E70" s="100" t="s">
        <v>460</v>
      </c>
      <c r="F70" s="6" t="s">
        <v>459</v>
      </c>
      <c r="G70" s="6" t="s">
        <v>461</v>
      </c>
      <c r="H70" s="100" t="s">
        <v>41</v>
      </c>
      <c r="I70" s="101">
        <v>2500000</v>
      </c>
    </row>
    <row r="71" spans="1:9" ht="24.95" customHeight="1">
      <c r="A71" s="100" t="s">
        <v>354</v>
      </c>
      <c r="B71" s="6" t="s">
        <v>462</v>
      </c>
      <c r="C71" s="100" t="s">
        <v>354</v>
      </c>
      <c r="D71" s="6" t="s">
        <v>354</v>
      </c>
      <c r="E71" s="100" t="s">
        <v>354</v>
      </c>
      <c r="F71" s="6" t="s">
        <v>354</v>
      </c>
      <c r="G71" s="6" t="s">
        <v>354</v>
      </c>
      <c r="H71" s="100" t="s">
        <v>354</v>
      </c>
      <c r="I71" s="101">
        <f>SUM(I72:I73)</f>
        <v>4000000</v>
      </c>
    </row>
    <row r="72" spans="1:9" ht="24.95" customHeight="1">
      <c r="A72" s="100" t="s">
        <v>135</v>
      </c>
      <c r="B72" s="6" t="s">
        <v>463</v>
      </c>
      <c r="C72" s="100">
        <v>50299</v>
      </c>
      <c r="D72" s="6" t="s">
        <v>346</v>
      </c>
      <c r="E72" s="100" t="s">
        <v>357</v>
      </c>
      <c r="F72" s="6" t="s">
        <v>346</v>
      </c>
      <c r="G72" s="6" t="s">
        <v>464</v>
      </c>
      <c r="H72" s="100" t="s">
        <v>41</v>
      </c>
      <c r="I72" s="101">
        <v>2000000</v>
      </c>
    </row>
    <row r="73" spans="1:9" ht="24.95" customHeight="1">
      <c r="A73" s="100" t="s">
        <v>135</v>
      </c>
      <c r="B73" s="6" t="s">
        <v>463</v>
      </c>
      <c r="C73" s="100" t="s">
        <v>790</v>
      </c>
      <c r="D73" s="6" t="s">
        <v>346</v>
      </c>
      <c r="E73" s="100">
        <v>30299</v>
      </c>
      <c r="F73" s="6" t="s">
        <v>346</v>
      </c>
      <c r="G73" s="6" t="s">
        <v>791</v>
      </c>
      <c r="H73" s="100" t="s">
        <v>41</v>
      </c>
      <c r="I73" s="101">
        <v>2000000</v>
      </c>
    </row>
    <row r="74" spans="1:9" ht="24.95" customHeight="1">
      <c r="A74" s="100" t="s">
        <v>354</v>
      </c>
      <c r="B74" s="6" t="s">
        <v>465</v>
      </c>
      <c r="C74" s="100" t="s">
        <v>354</v>
      </c>
      <c r="D74" s="6" t="s">
        <v>354</v>
      </c>
      <c r="E74" s="100" t="s">
        <v>354</v>
      </c>
      <c r="F74" s="6" t="s">
        <v>354</v>
      </c>
      <c r="G74" s="6" t="s">
        <v>354</v>
      </c>
      <c r="H74" s="100" t="s">
        <v>354</v>
      </c>
      <c r="I74" s="101">
        <f>SUM(I75:I78)</f>
        <v>1220000</v>
      </c>
    </row>
    <row r="75" spans="1:9" ht="24.95" customHeight="1">
      <c r="A75" s="100" t="s">
        <v>136</v>
      </c>
      <c r="B75" s="6" t="s">
        <v>466</v>
      </c>
      <c r="C75" s="100">
        <v>50299</v>
      </c>
      <c r="D75" s="6" t="s">
        <v>346</v>
      </c>
      <c r="E75" s="100" t="s">
        <v>357</v>
      </c>
      <c r="F75" s="6" t="s">
        <v>346</v>
      </c>
      <c r="G75" s="6" t="s">
        <v>467</v>
      </c>
      <c r="H75" s="100" t="s">
        <v>41</v>
      </c>
      <c r="I75" s="101">
        <v>270000</v>
      </c>
    </row>
    <row r="76" spans="1:9" ht="24.95" customHeight="1">
      <c r="A76" s="100" t="s">
        <v>136</v>
      </c>
      <c r="B76" s="6" t="s">
        <v>466</v>
      </c>
      <c r="C76" s="100">
        <v>50205</v>
      </c>
      <c r="D76" s="6" t="s">
        <v>412</v>
      </c>
      <c r="E76" s="100" t="s">
        <v>413</v>
      </c>
      <c r="F76" s="6" t="s">
        <v>412</v>
      </c>
      <c r="G76" s="6" t="s">
        <v>468</v>
      </c>
      <c r="H76" s="100" t="s">
        <v>41</v>
      </c>
      <c r="I76" s="101">
        <v>200000</v>
      </c>
    </row>
    <row r="77" spans="1:9" ht="24.95" customHeight="1">
      <c r="A77" s="100" t="s">
        <v>136</v>
      </c>
      <c r="B77" s="6" t="s">
        <v>466</v>
      </c>
      <c r="C77" s="100">
        <v>50299</v>
      </c>
      <c r="D77" s="6" t="s">
        <v>346</v>
      </c>
      <c r="E77" s="100" t="s">
        <v>357</v>
      </c>
      <c r="F77" s="6" t="s">
        <v>346</v>
      </c>
      <c r="G77" s="6" t="s">
        <v>469</v>
      </c>
      <c r="H77" s="100" t="s">
        <v>41</v>
      </c>
      <c r="I77" s="101">
        <v>410000</v>
      </c>
    </row>
    <row r="78" spans="1:9" ht="24.95" customHeight="1">
      <c r="A78" s="100" t="s">
        <v>136</v>
      </c>
      <c r="B78" s="6" t="s">
        <v>466</v>
      </c>
      <c r="C78" s="100">
        <v>50205</v>
      </c>
      <c r="D78" s="6" t="s">
        <v>412</v>
      </c>
      <c r="E78" s="100" t="s">
        <v>413</v>
      </c>
      <c r="F78" s="6" t="s">
        <v>412</v>
      </c>
      <c r="G78" s="6" t="s">
        <v>470</v>
      </c>
      <c r="H78" s="100" t="s">
        <v>41</v>
      </c>
      <c r="I78" s="101">
        <v>340000</v>
      </c>
    </row>
    <row r="79" spans="1:9" ht="24.95" customHeight="1">
      <c r="A79" s="100" t="s">
        <v>354</v>
      </c>
      <c r="B79" s="6" t="s">
        <v>471</v>
      </c>
      <c r="C79" s="100" t="s">
        <v>354</v>
      </c>
      <c r="D79" s="6" t="s">
        <v>354</v>
      </c>
      <c r="E79" s="100" t="s">
        <v>354</v>
      </c>
      <c r="F79" s="6" t="s">
        <v>354</v>
      </c>
      <c r="G79" s="6" t="s">
        <v>354</v>
      </c>
      <c r="H79" s="100" t="s">
        <v>354</v>
      </c>
      <c r="I79" s="101">
        <f>SUM(I80:I83)</f>
        <v>600000</v>
      </c>
    </row>
    <row r="80" spans="1:9" ht="24.95" customHeight="1">
      <c r="A80" s="100" t="s">
        <v>137</v>
      </c>
      <c r="B80" s="6" t="s">
        <v>472</v>
      </c>
      <c r="C80" s="100">
        <v>50205</v>
      </c>
      <c r="D80" s="6" t="s">
        <v>412</v>
      </c>
      <c r="E80" s="100" t="s">
        <v>413</v>
      </c>
      <c r="F80" s="6" t="s">
        <v>412</v>
      </c>
      <c r="G80" s="6" t="s">
        <v>473</v>
      </c>
      <c r="H80" s="100" t="s">
        <v>41</v>
      </c>
      <c r="I80" s="101">
        <v>50000</v>
      </c>
    </row>
    <row r="81" spans="1:9" ht="24.95" customHeight="1">
      <c r="A81" s="100" t="s">
        <v>137</v>
      </c>
      <c r="B81" s="6" t="s">
        <v>472</v>
      </c>
      <c r="C81" s="100">
        <v>50205</v>
      </c>
      <c r="D81" s="6" t="s">
        <v>412</v>
      </c>
      <c r="E81" s="100" t="s">
        <v>413</v>
      </c>
      <c r="F81" s="6" t="s">
        <v>412</v>
      </c>
      <c r="G81" s="6" t="s">
        <v>474</v>
      </c>
      <c r="H81" s="100" t="s">
        <v>41</v>
      </c>
      <c r="I81" s="101">
        <v>100000</v>
      </c>
    </row>
    <row r="82" spans="1:9" ht="24.95" customHeight="1">
      <c r="A82" s="100" t="s">
        <v>137</v>
      </c>
      <c r="B82" s="6" t="s">
        <v>472</v>
      </c>
      <c r="C82" s="100">
        <v>50299</v>
      </c>
      <c r="D82" s="6" t="s">
        <v>346</v>
      </c>
      <c r="E82" s="100" t="s">
        <v>357</v>
      </c>
      <c r="F82" s="6" t="s">
        <v>346</v>
      </c>
      <c r="G82" s="6" t="s">
        <v>475</v>
      </c>
      <c r="H82" s="100" t="s">
        <v>41</v>
      </c>
      <c r="I82" s="101">
        <v>350000</v>
      </c>
    </row>
    <row r="83" spans="1:9" ht="24.95" customHeight="1">
      <c r="A83" s="100" t="s">
        <v>137</v>
      </c>
      <c r="B83" s="6" t="s">
        <v>472</v>
      </c>
      <c r="C83" s="100">
        <v>50299</v>
      </c>
      <c r="D83" s="6" t="s">
        <v>346</v>
      </c>
      <c r="E83" s="100" t="s">
        <v>357</v>
      </c>
      <c r="F83" s="6" t="s">
        <v>346</v>
      </c>
      <c r="G83" s="6" t="s">
        <v>476</v>
      </c>
      <c r="H83" s="100" t="s">
        <v>41</v>
      </c>
      <c r="I83" s="101">
        <v>100000</v>
      </c>
    </row>
    <row r="84" spans="1:9" ht="24.95" customHeight="1">
      <c r="A84" s="100" t="s">
        <v>354</v>
      </c>
      <c r="B84" s="6" t="s">
        <v>477</v>
      </c>
      <c r="C84" s="100" t="s">
        <v>354</v>
      </c>
      <c r="D84" s="6" t="s">
        <v>354</v>
      </c>
      <c r="E84" s="100" t="s">
        <v>354</v>
      </c>
      <c r="F84" s="6" t="s">
        <v>354</v>
      </c>
      <c r="G84" s="6" t="s">
        <v>354</v>
      </c>
      <c r="H84" s="100" t="s">
        <v>354</v>
      </c>
      <c r="I84" s="101">
        <f>SUM(I85:I95)</f>
        <v>4925955.45</v>
      </c>
    </row>
    <row r="85" spans="1:9" ht="24.95" customHeight="1">
      <c r="A85" s="100" t="s">
        <v>138</v>
      </c>
      <c r="B85" s="6" t="s">
        <v>478</v>
      </c>
      <c r="C85" s="100">
        <v>50299</v>
      </c>
      <c r="D85" s="6" t="s">
        <v>346</v>
      </c>
      <c r="E85" s="100" t="s">
        <v>357</v>
      </c>
      <c r="F85" s="6" t="s">
        <v>346</v>
      </c>
      <c r="G85" s="6" t="s">
        <v>479</v>
      </c>
      <c r="H85" s="100" t="s">
        <v>41</v>
      </c>
      <c r="I85" s="101">
        <v>400000</v>
      </c>
    </row>
    <row r="86" spans="1:9" ht="24.95" customHeight="1">
      <c r="A86" s="100" t="s">
        <v>138</v>
      </c>
      <c r="B86" s="6" t="s">
        <v>478</v>
      </c>
      <c r="C86" s="100">
        <v>50299</v>
      </c>
      <c r="D86" s="6" t="s">
        <v>346</v>
      </c>
      <c r="E86" s="100" t="s">
        <v>357</v>
      </c>
      <c r="F86" s="6" t="s">
        <v>346</v>
      </c>
      <c r="G86" s="6" t="s">
        <v>480</v>
      </c>
      <c r="H86" s="100" t="s">
        <v>41</v>
      </c>
      <c r="I86" s="101">
        <v>1382400</v>
      </c>
    </row>
    <row r="87" spans="1:9" ht="24.95" customHeight="1">
      <c r="A87" s="100" t="s">
        <v>138</v>
      </c>
      <c r="B87" s="6" t="s">
        <v>478</v>
      </c>
      <c r="C87" s="100">
        <v>50299</v>
      </c>
      <c r="D87" s="6" t="s">
        <v>346</v>
      </c>
      <c r="E87" s="100" t="s">
        <v>357</v>
      </c>
      <c r="F87" s="6" t="s">
        <v>346</v>
      </c>
      <c r="G87" s="6" t="s">
        <v>481</v>
      </c>
      <c r="H87" s="100" t="s">
        <v>41</v>
      </c>
      <c r="I87" s="101">
        <v>110000</v>
      </c>
    </row>
    <row r="88" spans="1:9" ht="24.95" customHeight="1">
      <c r="A88" s="100" t="s">
        <v>138</v>
      </c>
      <c r="B88" s="6" t="s">
        <v>478</v>
      </c>
      <c r="C88" s="100">
        <v>50901</v>
      </c>
      <c r="D88" s="6" t="s">
        <v>347</v>
      </c>
      <c r="E88" s="100" t="s">
        <v>482</v>
      </c>
      <c r="F88" s="6" t="s">
        <v>348</v>
      </c>
      <c r="G88" s="6" t="s">
        <v>483</v>
      </c>
      <c r="H88" s="100" t="s">
        <v>41</v>
      </c>
      <c r="I88" s="101">
        <v>880800</v>
      </c>
    </row>
    <row r="89" spans="1:9" ht="24.95" customHeight="1">
      <c r="A89" s="100" t="s">
        <v>138</v>
      </c>
      <c r="B89" s="6" t="s">
        <v>478</v>
      </c>
      <c r="C89" s="100">
        <v>50205</v>
      </c>
      <c r="D89" s="6" t="s">
        <v>412</v>
      </c>
      <c r="E89" s="100" t="s">
        <v>413</v>
      </c>
      <c r="F89" s="6" t="s">
        <v>412</v>
      </c>
      <c r="G89" s="6" t="s">
        <v>484</v>
      </c>
      <c r="H89" s="100" t="s">
        <v>41</v>
      </c>
      <c r="I89" s="101">
        <v>262230</v>
      </c>
    </row>
    <row r="90" spans="1:9" ht="24.95" customHeight="1">
      <c r="A90" s="100" t="s">
        <v>138</v>
      </c>
      <c r="B90" s="6" t="s">
        <v>478</v>
      </c>
      <c r="C90" s="100">
        <v>50205</v>
      </c>
      <c r="D90" s="6" t="s">
        <v>412</v>
      </c>
      <c r="E90" s="100" t="s">
        <v>413</v>
      </c>
      <c r="F90" s="6" t="s">
        <v>412</v>
      </c>
      <c r="G90" s="6" t="s">
        <v>485</v>
      </c>
      <c r="H90" s="100" t="s">
        <v>41</v>
      </c>
      <c r="I90" s="101">
        <v>144270</v>
      </c>
    </row>
    <row r="91" spans="1:9" ht="24.95" customHeight="1">
      <c r="A91" s="100" t="s">
        <v>138</v>
      </c>
      <c r="B91" s="6" t="s">
        <v>478</v>
      </c>
      <c r="C91" s="100">
        <v>50201</v>
      </c>
      <c r="D91" s="6" t="s">
        <v>332</v>
      </c>
      <c r="E91" s="100" t="s">
        <v>409</v>
      </c>
      <c r="F91" s="6" t="s">
        <v>410</v>
      </c>
      <c r="G91" s="6" t="s">
        <v>486</v>
      </c>
      <c r="H91" s="100" t="s">
        <v>41</v>
      </c>
      <c r="I91" s="101">
        <v>820695</v>
      </c>
    </row>
    <row r="92" spans="1:9" ht="24.95" customHeight="1">
      <c r="A92" s="100" t="s">
        <v>138</v>
      </c>
      <c r="B92" s="6" t="s">
        <v>478</v>
      </c>
      <c r="C92" s="100">
        <v>50201</v>
      </c>
      <c r="D92" s="6" t="s">
        <v>332</v>
      </c>
      <c r="E92" s="100" t="s">
        <v>409</v>
      </c>
      <c r="F92" s="6" t="s">
        <v>410</v>
      </c>
      <c r="G92" s="6" t="s">
        <v>487</v>
      </c>
      <c r="H92" s="100" t="s">
        <v>41</v>
      </c>
      <c r="I92" s="101">
        <v>385560.45</v>
      </c>
    </row>
    <row r="93" spans="1:9" ht="24.95" customHeight="1">
      <c r="A93" s="100" t="s">
        <v>138</v>
      </c>
      <c r="B93" s="6" t="s">
        <v>478</v>
      </c>
      <c r="C93" s="100">
        <v>50299</v>
      </c>
      <c r="D93" s="6" t="s">
        <v>346</v>
      </c>
      <c r="E93" s="100" t="s">
        <v>357</v>
      </c>
      <c r="F93" s="6" t="s">
        <v>346</v>
      </c>
      <c r="G93" s="6" t="s">
        <v>488</v>
      </c>
      <c r="H93" s="100" t="s">
        <v>41</v>
      </c>
      <c r="I93" s="101">
        <v>40000</v>
      </c>
    </row>
    <row r="94" spans="1:9" ht="24.95" customHeight="1">
      <c r="A94" s="100" t="s">
        <v>138</v>
      </c>
      <c r="B94" s="6" t="s">
        <v>478</v>
      </c>
      <c r="C94" s="100">
        <v>50299</v>
      </c>
      <c r="D94" s="6" t="s">
        <v>346</v>
      </c>
      <c r="E94" s="100" t="s">
        <v>357</v>
      </c>
      <c r="F94" s="6" t="s">
        <v>346</v>
      </c>
      <c r="G94" s="6" t="s">
        <v>489</v>
      </c>
      <c r="H94" s="100" t="s">
        <v>41</v>
      </c>
      <c r="I94" s="101">
        <v>300000</v>
      </c>
    </row>
    <row r="95" spans="1:9" ht="24.95" customHeight="1">
      <c r="A95" s="100" t="s">
        <v>138</v>
      </c>
      <c r="B95" s="6" t="s">
        <v>478</v>
      </c>
      <c r="C95" s="100">
        <v>50306</v>
      </c>
      <c r="D95" s="6" t="s">
        <v>415</v>
      </c>
      <c r="E95" s="100" t="s">
        <v>490</v>
      </c>
      <c r="F95" s="6" t="s">
        <v>491</v>
      </c>
      <c r="G95" s="6" t="s">
        <v>492</v>
      </c>
      <c r="H95" s="100" t="s">
        <v>41</v>
      </c>
      <c r="I95" s="101">
        <v>200000</v>
      </c>
    </row>
    <row r="96" spans="1:9" ht="24.95" customHeight="1">
      <c r="A96" s="100" t="s">
        <v>354</v>
      </c>
      <c r="B96" s="6" t="s">
        <v>493</v>
      </c>
      <c r="C96" s="100" t="s">
        <v>354</v>
      </c>
      <c r="D96" s="6" t="s">
        <v>354</v>
      </c>
      <c r="E96" s="100" t="s">
        <v>354</v>
      </c>
      <c r="F96" s="6" t="s">
        <v>354</v>
      </c>
      <c r="G96" s="6" t="s">
        <v>354</v>
      </c>
      <c r="H96" s="100" t="s">
        <v>354</v>
      </c>
      <c r="I96" s="101">
        <f>SUM(I97:I99)</f>
        <v>60000</v>
      </c>
    </row>
    <row r="97" spans="1:9" ht="24.95" customHeight="1">
      <c r="A97" s="100" t="s">
        <v>139</v>
      </c>
      <c r="B97" s="6" t="s">
        <v>494</v>
      </c>
      <c r="C97" s="100">
        <v>50299</v>
      </c>
      <c r="D97" s="6" t="s">
        <v>346</v>
      </c>
      <c r="E97" s="100" t="s">
        <v>357</v>
      </c>
      <c r="F97" s="6" t="s">
        <v>346</v>
      </c>
      <c r="G97" s="6" t="s">
        <v>495</v>
      </c>
      <c r="H97" s="100" t="s">
        <v>41</v>
      </c>
      <c r="I97" s="101">
        <v>20000</v>
      </c>
    </row>
    <row r="98" spans="1:9" ht="24.95" customHeight="1">
      <c r="A98" s="100" t="s">
        <v>140</v>
      </c>
      <c r="B98" s="6" t="s">
        <v>496</v>
      </c>
      <c r="C98" s="100">
        <v>50299</v>
      </c>
      <c r="D98" s="6" t="s">
        <v>346</v>
      </c>
      <c r="E98" s="100" t="s">
        <v>357</v>
      </c>
      <c r="F98" s="6" t="s">
        <v>346</v>
      </c>
      <c r="G98" s="6" t="s">
        <v>497</v>
      </c>
      <c r="H98" s="100" t="s">
        <v>41</v>
      </c>
      <c r="I98" s="101">
        <v>20000</v>
      </c>
    </row>
    <row r="99" spans="1:9" ht="24.95" customHeight="1">
      <c r="A99" s="100" t="s">
        <v>141</v>
      </c>
      <c r="B99" s="6" t="s">
        <v>498</v>
      </c>
      <c r="C99" s="100">
        <v>50299</v>
      </c>
      <c r="D99" s="6" t="s">
        <v>346</v>
      </c>
      <c r="E99" s="100" t="s">
        <v>357</v>
      </c>
      <c r="F99" s="6" t="s">
        <v>346</v>
      </c>
      <c r="G99" s="6" t="s">
        <v>499</v>
      </c>
      <c r="H99" s="100" t="s">
        <v>41</v>
      </c>
      <c r="I99" s="101">
        <v>20000</v>
      </c>
    </row>
    <row r="100" spans="1:9" ht="24.95" customHeight="1">
      <c r="A100" s="100" t="s">
        <v>354</v>
      </c>
      <c r="B100" s="6" t="s">
        <v>500</v>
      </c>
      <c r="C100" s="100" t="s">
        <v>354</v>
      </c>
      <c r="D100" s="6" t="s">
        <v>354</v>
      </c>
      <c r="E100" s="100" t="s">
        <v>354</v>
      </c>
      <c r="F100" s="6" t="s">
        <v>354</v>
      </c>
      <c r="G100" s="6" t="s">
        <v>354</v>
      </c>
      <c r="H100" s="100" t="s">
        <v>354</v>
      </c>
      <c r="I100" s="101">
        <f>SUM(I101:I113)</f>
        <v>1284585.28</v>
      </c>
    </row>
    <row r="101" spans="1:9" ht="24.95" customHeight="1">
      <c r="A101" s="100" t="s">
        <v>142</v>
      </c>
      <c r="B101" s="6" t="s">
        <v>501</v>
      </c>
      <c r="C101" s="100">
        <v>50199</v>
      </c>
      <c r="D101" s="6" t="s">
        <v>331</v>
      </c>
      <c r="E101" s="100" t="s">
        <v>370</v>
      </c>
      <c r="F101" s="6" t="s">
        <v>331</v>
      </c>
      <c r="G101" s="6" t="s">
        <v>502</v>
      </c>
      <c r="H101" s="100" t="s">
        <v>41</v>
      </c>
      <c r="I101" s="101">
        <v>144000</v>
      </c>
    </row>
    <row r="102" spans="1:9" ht="24.95" customHeight="1">
      <c r="A102" s="100" t="s">
        <v>143</v>
      </c>
      <c r="B102" s="6" t="s">
        <v>503</v>
      </c>
      <c r="C102" s="100">
        <v>50205</v>
      </c>
      <c r="D102" s="6" t="s">
        <v>412</v>
      </c>
      <c r="E102" s="100" t="s">
        <v>413</v>
      </c>
      <c r="F102" s="6" t="s">
        <v>412</v>
      </c>
      <c r="G102" s="6" t="s">
        <v>504</v>
      </c>
      <c r="H102" s="100" t="s">
        <v>41</v>
      </c>
      <c r="I102" s="101">
        <v>64000</v>
      </c>
    </row>
    <row r="103" spans="1:9" ht="24.95" customHeight="1">
      <c r="A103" s="100" t="s">
        <v>143</v>
      </c>
      <c r="B103" s="6" t="s">
        <v>503</v>
      </c>
      <c r="C103" s="100">
        <v>50201</v>
      </c>
      <c r="D103" s="6" t="s">
        <v>332</v>
      </c>
      <c r="E103" s="100" t="s">
        <v>505</v>
      </c>
      <c r="F103" s="6" t="s">
        <v>506</v>
      </c>
      <c r="G103" s="6" t="s">
        <v>507</v>
      </c>
      <c r="H103" s="100" t="s">
        <v>41</v>
      </c>
      <c r="I103" s="101">
        <v>21600</v>
      </c>
    </row>
    <row r="104" spans="1:9" ht="24.95" customHeight="1">
      <c r="A104" s="100" t="s">
        <v>142</v>
      </c>
      <c r="B104" s="6" t="s">
        <v>501</v>
      </c>
      <c r="C104" s="100">
        <v>50205</v>
      </c>
      <c r="D104" s="6" t="s">
        <v>412</v>
      </c>
      <c r="E104" s="100" t="s">
        <v>413</v>
      </c>
      <c r="F104" s="6" t="s">
        <v>412</v>
      </c>
      <c r="G104" s="6" t="s">
        <v>508</v>
      </c>
      <c r="H104" s="100" t="s">
        <v>41</v>
      </c>
      <c r="I104" s="101">
        <v>62400</v>
      </c>
    </row>
    <row r="105" spans="1:9" ht="24.95" customHeight="1">
      <c r="A105" s="100" t="s">
        <v>142</v>
      </c>
      <c r="B105" s="6" t="s">
        <v>501</v>
      </c>
      <c r="C105" s="100">
        <v>50205</v>
      </c>
      <c r="D105" s="6" t="s">
        <v>412</v>
      </c>
      <c r="E105" s="100" t="s">
        <v>413</v>
      </c>
      <c r="F105" s="6" t="s">
        <v>412</v>
      </c>
      <c r="G105" s="6" t="s">
        <v>509</v>
      </c>
      <c r="H105" s="100" t="s">
        <v>41</v>
      </c>
      <c r="I105" s="101">
        <v>2000</v>
      </c>
    </row>
    <row r="106" spans="1:9" ht="24.95" customHeight="1">
      <c r="A106" s="100" t="s">
        <v>144</v>
      </c>
      <c r="B106" s="6" t="s">
        <v>510</v>
      </c>
      <c r="C106" s="100">
        <v>50299</v>
      </c>
      <c r="D106" s="6" t="s">
        <v>346</v>
      </c>
      <c r="E106" s="100" t="s">
        <v>357</v>
      </c>
      <c r="F106" s="6" t="s">
        <v>346</v>
      </c>
      <c r="G106" s="6" t="s">
        <v>511</v>
      </c>
      <c r="H106" s="100" t="s">
        <v>41</v>
      </c>
      <c r="I106" s="101">
        <v>160500</v>
      </c>
    </row>
    <row r="107" spans="1:9" ht="24.95" customHeight="1">
      <c r="A107" s="100" t="s">
        <v>144</v>
      </c>
      <c r="B107" s="6" t="s">
        <v>510</v>
      </c>
      <c r="C107" s="100">
        <v>50205</v>
      </c>
      <c r="D107" s="6" t="s">
        <v>412</v>
      </c>
      <c r="E107" s="100" t="s">
        <v>413</v>
      </c>
      <c r="F107" s="6" t="s">
        <v>412</v>
      </c>
      <c r="G107" s="6" t="s">
        <v>512</v>
      </c>
      <c r="H107" s="100" t="s">
        <v>41</v>
      </c>
      <c r="I107" s="101">
        <v>49340</v>
      </c>
    </row>
    <row r="108" spans="1:9" ht="24.95" customHeight="1">
      <c r="A108" s="100" t="s">
        <v>145</v>
      </c>
      <c r="B108" s="6" t="s">
        <v>513</v>
      </c>
      <c r="C108" s="100">
        <v>50299</v>
      </c>
      <c r="D108" s="6" t="s">
        <v>346</v>
      </c>
      <c r="E108" s="100" t="s">
        <v>357</v>
      </c>
      <c r="F108" s="6" t="s">
        <v>346</v>
      </c>
      <c r="G108" s="6" t="s">
        <v>514</v>
      </c>
      <c r="H108" s="100" t="s">
        <v>41</v>
      </c>
      <c r="I108" s="101">
        <v>49080</v>
      </c>
    </row>
    <row r="109" spans="1:9" ht="24.95" customHeight="1">
      <c r="A109" s="100" t="s">
        <v>143</v>
      </c>
      <c r="B109" s="6" t="s">
        <v>503</v>
      </c>
      <c r="C109" s="100">
        <v>50205</v>
      </c>
      <c r="D109" s="6" t="s">
        <v>412</v>
      </c>
      <c r="E109" s="100" t="s">
        <v>413</v>
      </c>
      <c r="F109" s="6" t="s">
        <v>412</v>
      </c>
      <c r="G109" s="6" t="s">
        <v>515</v>
      </c>
      <c r="H109" s="100" t="s">
        <v>41</v>
      </c>
      <c r="I109" s="101">
        <v>123000</v>
      </c>
    </row>
    <row r="110" spans="1:9" ht="24.95" customHeight="1">
      <c r="A110" s="100" t="s">
        <v>144</v>
      </c>
      <c r="B110" s="6" t="s">
        <v>510</v>
      </c>
      <c r="C110" s="100">
        <v>50205</v>
      </c>
      <c r="D110" s="6" t="s">
        <v>412</v>
      </c>
      <c r="E110" s="100" t="s">
        <v>413</v>
      </c>
      <c r="F110" s="6" t="s">
        <v>412</v>
      </c>
      <c r="G110" s="6" t="s">
        <v>516</v>
      </c>
      <c r="H110" s="100" t="s">
        <v>41</v>
      </c>
      <c r="I110" s="101">
        <v>80000</v>
      </c>
    </row>
    <row r="111" spans="1:9" ht="24.95" customHeight="1">
      <c r="A111" s="100" t="s">
        <v>143</v>
      </c>
      <c r="B111" s="6" t="s">
        <v>503</v>
      </c>
      <c r="C111" s="100">
        <v>50205</v>
      </c>
      <c r="D111" s="6" t="s">
        <v>412</v>
      </c>
      <c r="E111" s="100" t="s">
        <v>413</v>
      </c>
      <c r="F111" s="6" t="s">
        <v>412</v>
      </c>
      <c r="G111" s="6" t="s">
        <v>517</v>
      </c>
      <c r="H111" s="100" t="s">
        <v>41</v>
      </c>
      <c r="I111" s="101">
        <v>140100</v>
      </c>
    </row>
    <row r="112" spans="1:9" ht="24.95" customHeight="1">
      <c r="A112" s="100" t="s">
        <v>143</v>
      </c>
      <c r="B112" s="6" t="s">
        <v>503</v>
      </c>
      <c r="C112" s="100">
        <v>50205</v>
      </c>
      <c r="D112" s="6" t="s">
        <v>412</v>
      </c>
      <c r="E112" s="100" t="s">
        <v>413</v>
      </c>
      <c r="F112" s="6" t="s">
        <v>412</v>
      </c>
      <c r="G112" s="6" t="s">
        <v>518</v>
      </c>
      <c r="H112" s="100" t="s">
        <v>41</v>
      </c>
      <c r="I112" s="101">
        <v>80000</v>
      </c>
    </row>
    <row r="113" spans="1:9" ht="24.95" customHeight="1">
      <c r="A113" s="100" t="s">
        <v>142</v>
      </c>
      <c r="B113" s="6" t="s">
        <v>501</v>
      </c>
      <c r="C113" s="100">
        <v>50199</v>
      </c>
      <c r="D113" s="6" t="s">
        <v>331</v>
      </c>
      <c r="E113" s="100" t="s">
        <v>370</v>
      </c>
      <c r="F113" s="6" t="s">
        <v>331</v>
      </c>
      <c r="G113" s="6" t="s">
        <v>519</v>
      </c>
      <c r="H113" s="100" t="s">
        <v>41</v>
      </c>
      <c r="I113" s="101">
        <v>308565.28000000003</v>
      </c>
    </row>
    <row r="114" spans="1:9" ht="24.95" customHeight="1">
      <c r="A114" s="100" t="s">
        <v>354</v>
      </c>
      <c r="B114" s="6" t="s">
        <v>520</v>
      </c>
      <c r="C114" s="100" t="s">
        <v>354</v>
      </c>
      <c r="D114" s="6" t="s">
        <v>354</v>
      </c>
      <c r="E114" s="100" t="s">
        <v>354</v>
      </c>
      <c r="F114" s="6" t="s">
        <v>354</v>
      </c>
      <c r="G114" s="6" t="s">
        <v>354</v>
      </c>
      <c r="H114" s="100" t="s">
        <v>354</v>
      </c>
      <c r="I114" s="101">
        <f>SUM(I115:I126)</f>
        <v>4544620.5</v>
      </c>
    </row>
    <row r="115" spans="1:9" ht="24.95" customHeight="1">
      <c r="A115" s="100" t="s">
        <v>146</v>
      </c>
      <c r="B115" s="6" t="s">
        <v>521</v>
      </c>
      <c r="C115" s="100">
        <v>50299</v>
      </c>
      <c r="D115" s="6" t="s">
        <v>346</v>
      </c>
      <c r="E115" s="100" t="s">
        <v>357</v>
      </c>
      <c r="F115" s="6" t="s">
        <v>346</v>
      </c>
      <c r="G115" s="6" t="s">
        <v>522</v>
      </c>
      <c r="H115" s="100" t="s">
        <v>41</v>
      </c>
      <c r="I115" s="101">
        <v>350000</v>
      </c>
    </row>
    <row r="116" spans="1:9" ht="24.95" customHeight="1">
      <c r="A116" s="100" t="s">
        <v>146</v>
      </c>
      <c r="B116" s="6" t="s">
        <v>521</v>
      </c>
      <c r="C116" s="100">
        <v>50201</v>
      </c>
      <c r="D116" s="6" t="s">
        <v>332</v>
      </c>
      <c r="E116" s="100" t="s">
        <v>409</v>
      </c>
      <c r="F116" s="6" t="s">
        <v>410</v>
      </c>
      <c r="G116" s="6" t="s">
        <v>523</v>
      </c>
      <c r="H116" s="100" t="s">
        <v>41</v>
      </c>
      <c r="I116" s="101">
        <v>536562.5</v>
      </c>
    </row>
    <row r="117" spans="1:9" ht="24.95" customHeight="1">
      <c r="A117" s="100" t="s">
        <v>146</v>
      </c>
      <c r="B117" s="6" t="s">
        <v>521</v>
      </c>
      <c r="C117" s="100">
        <v>50201</v>
      </c>
      <c r="D117" s="6" t="s">
        <v>332</v>
      </c>
      <c r="E117" s="100" t="s">
        <v>409</v>
      </c>
      <c r="F117" s="6" t="s">
        <v>410</v>
      </c>
      <c r="G117" s="6" t="s">
        <v>524</v>
      </c>
      <c r="H117" s="100" t="s">
        <v>41</v>
      </c>
      <c r="I117" s="101">
        <v>404712</v>
      </c>
    </row>
    <row r="118" spans="1:9" ht="24.95" customHeight="1">
      <c r="A118" s="100" t="s">
        <v>146</v>
      </c>
      <c r="B118" s="6" t="s">
        <v>521</v>
      </c>
      <c r="C118" s="100">
        <v>50299</v>
      </c>
      <c r="D118" s="6" t="s">
        <v>346</v>
      </c>
      <c r="E118" s="100" t="s">
        <v>357</v>
      </c>
      <c r="F118" s="6" t="s">
        <v>346</v>
      </c>
      <c r="G118" s="6" t="s">
        <v>525</v>
      </c>
      <c r="H118" s="100" t="s">
        <v>41</v>
      </c>
      <c r="I118" s="101">
        <v>40000</v>
      </c>
    </row>
    <row r="119" spans="1:9" ht="24.95" customHeight="1">
      <c r="A119" s="100" t="s">
        <v>146</v>
      </c>
      <c r="B119" s="6" t="s">
        <v>521</v>
      </c>
      <c r="C119" s="100">
        <v>50299</v>
      </c>
      <c r="D119" s="6" t="s">
        <v>346</v>
      </c>
      <c r="E119" s="100" t="s">
        <v>357</v>
      </c>
      <c r="F119" s="6" t="s">
        <v>346</v>
      </c>
      <c r="G119" s="6" t="s">
        <v>526</v>
      </c>
      <c r="H119" s="100" t="s">
        <v>41</v>
      </c>
      <c r="I119" s="101">
        <v>300000</v>
      </c>
    </row>
    <row r="120" spans="1:9" ht="24.95" customHeight="1">
      <c r="A120" s="100" t="s">
        <v>146</v>
      </c>
      <c r="B120" s="6" t="s">
        <v>521</v>
      </c>
      <c r="C120" s="100">
        <v>50205</v>
      </c>
      <c r="D120" s="6" t="s">
        <v>412</v>
      </c>
      <c r="E120" s="100" t="s">
        <v>413</v>
      </c>
      <c r="F120" s="6" t="s">
        <v>412</v>
      </c>
      <c r="G120" s="6" t="s">
        <v>527</v>
      </c>
      <c r="H120" s="100" t="s">
        <v>41</v>
      </c>
      <c r="I120" s="101">
        <v>350000</v>
      </c>
    </row>
    <row r="121" spans="1:9" ht="24.95" customHeight="1">
      <c r="A121" s="100" t="s">
        <v>146</v>
      </c>
      <c r="B121" s="6" t="s">
        <v>521</v>
      </c>
      <c r="C121" s="100">
        <v>50205</v>
      </c>
      <c r="D121" s="6" t="s">
        <v>412</v>
      </c>
      <c r="E121" s="100" t="s">
        <v>413</v>
      </c>
      <c r="F121" s="6" t="s">
        <v>412</v>
      </c>
      <c r="G121" s="6" t="s">
        <v>528</v>
      </c>
      <c r="H121" s="100" t="s">
        <v>41</v>
      </c>
      <c r="I121" s="101">
        <v>100000</v>
      </c>
    </row>
    <row r="122" spans="1:9" ht="24.95" customHeight="1">
      <c r="A122" s="100" t="s">
        <v>146</v>
      </c>
      <c r="B122" s="6" t="s">
        <v>521</v>
      </c>
      <c r="C122" s="100">
        <v>50199</v>
      </c>
      <c r="D122" s="6" t="s">
        <v>331</v>
      </c>
      <c r="E122" s="100" t="s">
        <v>370</v>
      </c>
      <c r="F122" s="6" t="s">
        <v>331</v>
      </c>
      <c r="G122" s="6" t="s">
        <v>529</v>
      </c>
      <c r="H122" s="100" t="s">
        <v>41</v>
      </c>
      <c r="I122" s="101">
        <v>130000</v>
      </c>
    </row>
    <row r="123" spans="1:9" ht="24.95" customHeight="1">
      <c r="A123" s="100" t="s">
        <v>146</v>
      </c>
      <c r="B123" s="6" t="s">
        <v>521</v>
      </c>
      <c r="C123" s="100">
        <v>50299</v>
      </c>
      <c r="D123" s="6" t="s">
        <v>346</v>
      </c>
      <c r="E123" s="100" t="s">
        <v>357</v>
      </c>
      <c r="F123" s="6" t="s">
        <v>346</v>
      </c>
      <c r="G123" s="6" t="s">
        <v>530</v>
      </c>
      <c r="H123" s="100" t="s">
        <v>41</v>
      </c>
      <c r="I123" s="101">
        <v>400000</v>
      </c>
    </row>
    <row r="124" spans="1:9" ht="24.95" customHeight="1">
      <c r="A124" s="100" t="s">
        <v>146</v>
      </c>
      <c r="B124" s="6" t="s">
        <v>521</v>
      </c>
      <c r="C124" s="100">
        <v>50199</v>
      </c>
      <c r="D124" s="6" t="s">
        <v>331</v>
      </c>
      <c r="E124" s="100" t="s">
        <v>370</v>
      </c>
      <c r="F124" s="6" t="s">
        <v>331</v>
      </c>
      <c r="G124" s="6" t="s">
        <v>531</v>
      </c>
      <c r="H124" s="100" t="s">
        <v>41</v>
      </c>
      <c r="I124" s="101">
        <v>1633346</v>
      </c>
    </row>
    <row r="125" spans="1:9" ht="24.95" customHeight="1">
      <c r="A125" s="100" t="s">
        <v>146</v>
      </c>
      <c r="B125" s="6" t="s">
        <v>521</v>
      </c>
      <c r="C125" s="100">
        <v>50299</v>
      </c>
      <c r="D125" s="6" t="s">
        <v>346</v>
      </c>
      <c r="E125" s="100" t="s">
        <v>357</v>
      </c>
      <c r="F125" s="6" t="s">
        <v>346</v>
      </c>
      <c r="G125" s="6" t="s">
        <v>532</v>
      </c>
      <c r="H125" s="100" t="s">
        <v>41</v>
      </c>
      <c r="I125" s="101">
        <v>100000</v>
      </c>
    </row>
    <row r="126" spans="1:9" ht="24.95" customHeight="1">
      <c r="A126" s="100" t="s">
        <v>146</v>
      </c>
      <c r="B126" s="6" t="s">
        <v>521</v>
      </c>
      <c r="C126" s="100">
        <v>50299</v>
      </c>
      <c r="D126" s="6" t="s">
        <v>346</v>
      </c>
      <c r="E126" s="100" t="s">
        <v>357</v>
      </c>
      <c r="F126" s="6" t="s">
        <v>346</v>
      </c>
      <c r="G126" s="6" t="s">
        <v>533</v>
      </c>
      <c r="H126" s="100" t="s">
        <v>41</v>
      </c>
      <c r="I126" s="101">
        <v>200000</v>
      </c>
    </row>
    <row r="127" spans="1:9" ht="24.95" customHeight="1">
      <c r="A127" s="100" t="s">
        <v>354</v>
      </c>
      <c r="B127" s="6" t="s">
        <v>534</v>
      </c>
      <c r="C127" s="100" t="s">
        <v>354</v>
      </c>
      <c r="D127" s="6" t="s">
        <v>354</v>
      </c>
      <c r="E127" s="100" t="s">
        <v>354</v>
      </c>
      <c r="F127" s="6" t="s">
        <v>354</v>
      </c>
      <c r="G127" s="6" t="s">
        <v>354</v>
      </c>
      <c r="H127" s="100" t="s">
        <v>354</v>
      </c>
      <c r="I127" s="101">
        <f>SUM(I128:I129)</f>
        <v>178568</v>
      </c>
    </row>
    <row r="128" spans="1:9" ht="24.95" customHeight="1">
      <c r="A128" s="100" t="s">
        <v>147</v>
      </c>
      <c r="B128" s="6" t="s">
        <v>535</v>
      </c>
      <c r="C128" s="100">
        <v>50203</v>
      </c>
      <c r="D128" s="6" t="s">
        <v>342</v>
      </c>
      <c r="E128" s="100" t="s">
        <v>536</v>
      </c>
      <c r="F128" s="6" t="s">
        <v>342</v>
      </c>
      <c r="G128" s="6" t="s">
        <v>537</v>
      </c>
      <c r="H128" s="100" t="s">
        <v>40</v>
      </c>
      <c r="I128" s="101">
        <v>133518</v>
      </c>
    </row>
    <row r="129" spans="1:9" ht="24.95" customHeight="1">
      <c r="A129" s="100" t="s">
        <v>147</v>
      </c>
      <c r="B129" s="6" t="s">
        <v>535</v>
      </c>
      <c r="C129" s="100">
        <v>50203</v>
      </c>
      <c r="D129" s="6" t="s">
        <v>342</v>
      </c>
      <c r="E129" s="100" t="s">
        <v>536</v>
      </c>
      <c r="F129" s="6" t="s">
        <v>342</v>
      </c>
      <c r="G129" s="6" t="s">
        <v>538</v>
      </c>
      <c r="H129" s="100" t="s">
        <v>41</v>
      </c>
      <c r="I129" s="101">
        <v>45050</v>
      </c>
    </row>
    <row r="130" spans="1:9" ht="24.95" customHeight="1">
      <c r="A130" s="100" t="s">
        <v>354</v>
      </c>
      <c r="B130" s="6" t="s">
        <v>539</v>
      </c>
      <c r="C130" s="100" t="s">
        <v>354</v>
      </c>
      <c r="D130" s="6" t="s">
        <v>354</v>
      </c>
      <c r="E130" s="100" t="s">
        <v>354</v>
      </c>
      <c r="F130" s="6" t="s">
        <v>354</v>
      </c>
      <c r="G130" s="6" t="s">
        <v>354</v>
      </c>
      <c r="H130" s="100" t="s">
        <v>354</v>
      </c>
      <c r="I130" s="101">
        <v>50000</v>
      </c>
    </row>
    <row r="131" spans="1:9" ht="24.95" customHeight="1">
      <c r="A131" s="100" t="s">
        <v>148</v>
      </c>
      <c r="B131" s="6" t="s">
        <v>540</v>
      </c>
      <c r="C131" s="100">
        <v>50299</v>
      </c>
      <c r="D131" s="6" t="s">
        <v>346</v>
      </c>
      <c r="E131" s="100" t="s">
        <v>357</v>
      </c>
      <c r="F131" s="6" t="s">
        <v>346</v>
      </c>
      <c r="G131" s="6" t="s">
        <v>541</v>
      </c>
      <c r="H131" s="100" t="s">
        <v>41</v>
      </c>
      <c r="I131" s="101">
        <v>50000</v>
      </c>
    </row>
    <row r="132" spans="1:9" ht="24.95" customHeight="1">
      <c r="A132" s="100" t="s">
        <v>354</v>
      </c>
      <c r="B132" s="6" t="s">
        <v>542</v>
      </c>
      <c r="C132" s="100" t="s">
        <v>354</v>
      </c>
      <c r="D132" s="6" t="s">
        <v>354</v>
      </c>
      <c r="E132" s="100" t="s">
        <v>354</v>
      </c>
      <c r="F132" s="6" t="s">
        <v>354</v>
      </c>
      <c r="G132" s="6" t="s">
        <v>354</v>
      </c>
      <c r="H132" s="100" t="s">
        <v>354</v>
      </c>
      <c r="I132" s="101">
        <f>SUM(I133:I141)</f>
        <v>2254700</v>
      </c>
    </row>
    <row r="133" spans="1:9" ht="24.95" customHeight="1">
      <c r="A133" s="100" t="s">
        <v>149</v>
      </c>
      <c r="B133" s="6" t="s">
        <v>543</v>
      </c>
      <c r="C133" s="100">
        <v>50299</v>
      </c>
      <c r="D133" s="6" t="s">
        <v>346</v>
      </c>
      <c r="E133" s="100" t="s">
        <v>357</v>
      </c>
      <c r="F133" s="6" t="s">
        <v>346</v>
      </c>
      <c r="G133" s="6" t="s">
        <v>544</v>
      </c>
      <c r="H133" s="100" t="s">
        <v>41</v>
      </c>
      <c r="I133" s="101">
        <v>255000</v>
      </c>
    </row>
    <row r="134" spans="1:9" ht="24.95" customHeight="1">
      <c r="A134" s="100" t="s">
        <v>150</v>
      </c>
      <c r="B134" s="6" t="s">
        <v>545</v>
      </c>
      <c r="C134" s="100">
        <v>50299</v>
      </c>
      <c r="D134" s="6" t="s">
        <v>346</v>
      </c>
      <c r="E134" s="100" t="s">
        <v>357</v>
      </c>
      <c r="F134" s="6" t="s">
        <v>346</v>
      </c>
      <c r="G134" s="6" t="s">
        <v>546</v>
      </c>
      <c r="H134" s="100" t="s">
        <v>41</v>
      </c>
      <c r="I134" s="101">
        <v>165000</v>
      </c>
    </row>
    <row r="135" spans="1:9" ht="24.95" customHeight="1">
      <c r="A135" s="100" t="s">
        <v>149</v>
      </c>
      <c r="B135" s="6" t="s">
        <v>543</v>
      </c>
      <c r="C135" s="100">
        <v>50205</v>
      </c>
      <c r="D135" s="6" t="s">
        <v>412</v>
      </c>
      <c r="E135" s="100" t="s">
        <v>413</v>
      </c>
      <c r="F135" s="6" t="s">
        <v>412</v>
      </c>
      <c r="G135" s="6" t="s">
        <v>547</v>
      </c>
      <c r="H135" s="100" t="s">
        <v>41</v>
      </c>
      <c r="I135" s="101">
        <v>1121100</v>
      </c>
    </row>
    <row r="136" spans="1:9" ht="24.95" customHeight="1">
      <c r="A136" s="100" t="s">
        <v>150</v>
      </c>
      <c r="B136" s="6" t="s">
        <v>545</v>
      </c>
      <c r="C136" s="100">
        <v>50299</v>
      </c>
      <c r="D136" s="6" t="s">
        <v>346</v>
      </c>
      <c r="E136" s="100" t="s">
        <v>357</v>
      </c>
      <c r="F136" s="6" t="s">
        <v>346</v>
      </c>
      <c r="G136" s="6" t="s">
        <v>548</v>
      </c>
      <c r="H136" s="100" t="s">
        <v>41</v>
      </c>
      <c r="I136" s="101">
        <v>73600</v>
      </c>
    </row>
    <row r="137" spans="1:9" ht="24.95" customHeight="1">
      <c r="A137" s="100" t="s">
        <v>150</v>
      </c>
      <c r="B137" s="6" t="s">
        <v>545</v>
      </c>
      <c r="C137" s="100">
        <v>50205</v>
      </c>
      <c r="D137" s="6" t="s">
        <v>412</v>
      </c>
      <c r="E137" s="100" t="s">
        <v>413</v>
      </c>
      <c r="F137" s="6" t="s">
        <v>412</v>
      </c>
      <c r="G137" s="6" t="s">
        <v>549</v>
      </c>
      <c r="H137" s="100" t="s">
        <v>41</v>
      </c>
      <c r="I137" s="101">
        <v>100000</v>
      </c>
    </row>
    <row r="138" spans="1:9" ht="24.95" customHeight="1">
      <c r="A138" s="100" t="s">
        <v>150</v>
      </c>
      <c r="B138" s="6" t="s">
        <v>545</v>
      </c>
      <c r="C138" s="100">
        <v>50306</v>
      </c>
      <c r="D138" s="6" t="s">
        <v>415</v>
      </c>
      <c r="E138" s="100" t="s">
        <v>490</v>
      </c>
      <c r="F138" s="6" t="s">
        <v>491</v>
      </c>
      <c r="G138" s="6" t="s">
        <v>550</v>
      </c>
      <c r="H138" s="100" t="s">
        <v>41</v>
      </c>
      <c r="I138" s="101">
        <v>100000</v>
      </c>
    </row>
    <row r="139" spans="1:9" ht="24.95" customHeight="1">
      <c r="A139" s="100" t="s">
        <v>150</v>
      </c>
      <c r="B139" s="6" t="s">
        <v>545</v>
      </c>
      <c r="C139" s="100">
        <v>50299</v>
      </c>
      <c r="D139" s="6" t="s">
        <v>346</v>
      </c>
      <c r="E139" s="100" t="s">
        <v>357</v>
      </c>
      <c r="F139" s="6" t="s">
        <v>346</v>
      </c>
      <c r="G139" s="6" t="s">
        <v>551</v>
      </c>
      <c r="H139" s="100" t="s">
        <v>41</v>
      </c>
      <c r="I139" s="101">
        <v>300000</v>
      </c>
    </row>
    <row r="140" spans="1:9" ht="24.95" customHeight="1">
      <c r="A140" s="100" t="s">
        <v>150</v>
      </c>
      <c r="B140" s="6" t="s">
        <v>545</v>
      </c>
      <c r="C140" s="100">
        <v>50299</v>
      </c>
      <c r="D140" s="6" t="s">
        <v>346</v>
      </c>
      <c r="E140" s="100" t="s">
        <v>357</v>
      </c>
      <c r="F140" s="6" t="s">
        <v>346</v>
      </c>
      <c r="G140" s="6" t="s">
        <v>552</v>
      </c>
      <c r="H140" s="100" t="s">
        <v>41</v>
      </c>
      <c r="I140" s="101">
        <v>20000</v>
      </c>
    </row>
    <row r="141" spans="1:9" ht="24.95" customHeight="1">
      <c r="A141" s="100" t="s">
        <v>269</v>
      </c>
      <c r="B141" s="6" t="s">
        <v>793</v>
      </c>
      <c r="C141" s="100" t="s">
        <v>790</v>
      </c>
      <c r="D141" s="6" t="s">
        <v>346</v>
      </c>
      <c r="E141" s="100">
        <v>30299</v>
      </c>
      <c r="F141" s="6" t="s">
        <v>346</v>
      </c>
      <c r="G141" s="6" t="s">
        <v>792</v>
      </c>
      <c r="H141" s="100" t="s">
        <v>41</v>
      </c>
      <c r="I141" s="101">
        <v>120000</v>
      </c>
    </row>
    <row r="142" spans="1:9" ht="24.95" customHeight="1">
      <c r="A142" s="100" t="s">
        <v>354</v>
      </c>
      <c r="B142" s="6" t="s">
        <v>553</v>
      </c>
      <c r="C142" s="100" t="s">
        <v>354</v>
      </c>
      <c r="D142" s="6" t="s">
        <v>354</v>
      </c>
      <c r="E142" s="100" t="s">
        <v>354</v>
      </c>
      <c r="F142" s="6" t="s">
        <v>354</v>
      </c>
      <c r="G142" s="6" t="s">
        <v>354</v>
      </c>
      <c r="H142" s="100" t="s">
        <v>354</v>
      </c>
      <c r="I142" s="101">
        <v>17500</v>
      </c>
    </row>
    <row r="143" spans="1:9" ht="24.95" customHeight="1">
      <c r="A143" s="100" t="s">
        <v>151</v>
      </c>
      <c r="B143" s="6" t="s">
        <v>554</v>
      </c>
      <c r="C143" s="100">
        <v>50299</v>
      </c>
      <c r="D143" s="6" t="s">
        <v>346</v>
      </c>
      <c r="E143" s="100" t="s">
        <v>357</v>
      </c>
      <c r="F143" s="6" t="s">
        <v>346</v>
      </c>
      <c r="G143" s="6" t="s">
        <v>555</v>
      </c>
      <c r="H143" s="100" t="s">
        <v>41</v>
      </c>
      <c r="I143" s="101">
        <v>17500</v>
      </c>
    </row>
    <row r="144" spans="1:9" ht="24.95" customHeight="1">
      <c r="A144" s="100" t="s">
        <v>354</v>
      </c>
      <c r="B144" s="6" t="s">
        <v>556</v>
      </c>
      <c r="C144" s="100" t="s">
        <v>354</v>
      </c>
      <c r="D144" s="6" t="s">
        <v>354</v>
      </c>
      <c r="E144" s="100" t="s">
        <v>354</v>
      </c>
      <c r="F144" s="6" t="s">
        <v>354</v>
      </c>
      <c r="G144" s="6" t="s">
        <v>354</v>
      </c>
      <c r="H144" s="100" t="s">
        <v>354</v>
      </c>
      <c r="I144" s="101">
        <f>SUM(I145:I158)</f>
        <v>26886039.75</v>
      </c>
    </row>
    <row r="145" spans="1:9" ht="24.95" customHeight="1">
      <c r="A145" s="100" t="s">
        <v>152</v>
      </c>
      <c r="B145" s="6" t="s">
        <v>557</v>
      </c>
      <c r="C145" s="100">
        <v>50205</v>
      </c>
      <c r="D145" s="6" t="s">
        <v>412</v>
      </c>
      <c r="E145" s="100" t="s">
        <v>413</v>
      </c>
      <c r="F145" s="6" t="s">
        <v>412</v>
      </c>
      <c r="G145" s="6" t="s">
        <v>558</v>
      </c>
      <c r="H145" s="100" t="s">
        <v>41</v>
      </c>
      <c r="I145" s="101">
        <v>300000</v>
      </c>
    </row>
    <row r="146" spans="1:9" ht="24.95" customHeight="1">
      <c r="A146" s="100" t="s">
        <v>152</v>
      </c>
      <c r="B146" s="6" t="s">
        <v>557</v>
      </c>
      <c r="C146" s="100">
        <v>50205</v>
      </c>
      <c r="D146" s="6" t="s">
        <v>412</v>
      </c>
      <c r="E146" s="100" t="s">
        <v>413</v>
      </c>
      <c r="F146" s="6" t="s">
        <v>412</v>
      </c>
      <c r="G146" s="6" t="s">
        <v>559</v>
      </c>
      <c r="H146" s="100" t="s">
        <v>41</v>
      </c>
      <c r="I146" s="101">
        <v>42491</v>
      </c>
    </row>
    <row r="147" spans="1:9" ht="24.95" customHeight="1">
      <c r="A147" s="100" t="s">
        <v>152</v>
      </c>
      <c r="B147" s="6" t="s">
        <v>557</v>
      </c>
      <c r="C147" s="100">
        <v>50205</v>
      </c>
      <c r="D147" s="6" t="s">
        <v>412</v>
      </c>
      <c r="E147" s="100" t="s">
        <v>413</v>
      </c>
      <c r="F147" s="6" t="s">
        <v>412</v>
      </c>
      <c r="G147" s="6" t="s">
        <v>560</v>
      </c>
      <c r="H147" s="100" t="s">
        <v>41</v>
      </c>
      <c r="I147" s="101">
        <v>178000</v>
      </c>
    </row>
    <row r="148" spans="1:9" ht="24.95" customHeight="1">
      <c r="A148" s="100" t="s">
        <v>152</v>
      </c>
      <c r="B148" s="6" t="s">
        <v>557</v>
      </c>
      <c r="C148" s="100">
        <v>50299</v>
      </c>
      <c r="D148" s="6" t="s">
        <v>346</v>
      </c>
      <c r="E148" s="100" t="s">
        <v>357</v>
      </c>
      <c r="F148" s="6" t="s">
        <v>346</v>
      </c>
      <c r="G148" s="6" t="s">
        <v>561</v>
      </c>
      <c r="H148" s="100" t="s">
        <v>41</v>
      </c>
      <c r="I148" s="101">
        <v>300000</v>
      </c>
    </row>
    <row r="149" spans="1:9" ht="24.95" customHeight="1">
      <c r="A149" s="100" t="s">
        <v>152</v>
      </c>
      <c r="B149" s="6" t="s">
        <v>557</v>
      </c>
      <c r="C149" s="100">
        <v>50205</v>
      </c>
      <c r="D149" s="6" t="s">
        <v>412</v>
      </c>
      <c r="E149" s="100" t="s">
        <v>413</v>
      </c>
      <c r="F149" s="6" t="s">
        <v>412</v>
      </c>
      <c r="G149" s="6" t="s">
        <v>562</v>
      </c>
      <c r="H149" s="100" t="s">
        <v>41</v>
      </c>
      <c r="I149" s="101">
        <v>71823</v>
      </c>
    </row>
    <row r="150" spans="1:9" ht="24.95" customHeight="1">
      <c r="A150" s="100" t="s">
        <v>152</v>
      </c>
      <c r="B150" s="6" t="s">
        <v>557</v>
      </c>
      <c r="C150" s="100">
        <v>50199</v>
      </c>
      <c r="D150" s="6" t="s">
        <v>331</v>
      </c>
      <c r="E150" s="100" t="s">
        <v>370</v>
      </c>
      <c r="F150" s="6" t="s">
        <v>331</v>
      </c>
      <c r="G150" s="6" t="s">
        <v>563</v>
      </c>
      <c r="H150" s="100" t="s">
        <v>41</v>
      </c>
      <c r="I150" s="101">
        <v>22621462</v>
      </c>
    </row>
    <row r="151" spans="1:9" ht="24.95" customHeight="1">
      <c r="A151" s="100" t="s">
        <v>152</v>
      </c>
      <c r="B151" s="6" t="s">
        <v>557</v>
      </c>
      <c r="C151" s="100">
        <v>50201</v>
      </c>
      <c r="D151" s="6" t="s">
        <v>332</v>
      </c>
      <c r="E151" s="100" t="s">
        <v>379</v>
      </c>
      <c r="F151" s="6" t="s">
        <v>333</v>
      </c>
      <c r="G151" s="6" t="s">
        <v>564</v>
      </c>
      <c r="H151" s="100" t="s">
        <v>41</v>
      </c>
      <c r="I151" s="101">
        <v>600000</v>
      </c>
    </row>
    <row r="152" spans="1:9" ht="24.95" customHeight="1">
      <c r="A152" s="100" t="s">
        <v>152</v>
      </c>
      <c r="B152" s="6" t="s">
        <v>557</v>
      </c>
      <c r="C152" s="100">
        <v>50299</v>
      </c>
      <c r="D152" s="6" t="s">
        <v>346</v>
      </c>
      <c r="E152" s="100" t="s">
        <v>357</v>
      </c>
      <c r="F152" s="6" t="s">
        <v>346</v>
      </c>
      <c r="G152" s="6" t="s">
        <v>565</v>
      </c>
      <c r="H152" s="100" t="s">
        <v>41</v>
      </c>
      <c r="I152" s="101">
        <v>780000</v>
      </c>
    </row>
    <row r="153" spans="1:9" ht="24.95" customHeight="1">
      <c r="A153" s="100" t="s">
        <v>152</v>
      </c>
      <c r="B153" s="6" t="s">
        <v>557</v>
      </c>
      <c r="C153" s="100">
        <v>50299</v>
      </c>
      <c r="D153" s="6" t="s">
        <v>346</v>
      </c>
      <c r="E153" s="100" t="s">
        <v>357</v>
      </c>
      <c r="F153" s="6" t="s">
        <v>346</v>
      </c>
      <c r="G153" s="6" t="s">
        <v>566</v>
      </c>
      <c r="H153" s="100" t="s">
        <v>41</v>
      </c>
      <c r="I153" s="101">
        <v>242000</v>
      </c>
    </row>
    <row r="154" spans="1:9" ht="24.95" customHeight="1">
      <c r="A154" s="100" t="s">
        <v>152</v>
      </c>
      <c r="B154" s="6" t="s">
        <v>557</v>
      </c>
      <c r="C154" s="100">
        <v>50306</v>
      </c>
      <c r="D154" s="6" t="s">
        <v>415</v>
      </c>
      <c r="E154" s="100" t="s">
        <v>416</v>
      </c>
      <c r="F154" s="6" t="s">
        <v>417</v>
      </c>
      <c r="G154" s="6" t="s">
        <v>567</v>
      </c>
      <c r="H154" s="100" t="s">
        <v>41</v>
      </c>
      <c r="I154" s="101">
        <v>248300</v>
      </c>
    </row>
    <row r="155" spans="1:9" ht="24.95" customHeight="1">
      <c r="A155" s="100" t="s">
        <v>153</v>
      </c>
      <c r="B155" s="6" t="s">
        <v>568</v>
      </c>
      <c r="C155" s="100">
        <v>50901</v>
      </c>
      <c r="D155" s="6" t="s">
        <v>347</v>
      </c>
      <c r="E155" s="100" t="s">
        <v>482</v>
      </c>
      <c r="F155" s="6" t="s">
        <v>348</v>
      </c>
      <c r="G155" s="6" t="s">
        <v>569</v>
      </c>
      <c r="H155" s="100" t="s">
        <v>41</v>
      </c>
      <c r="I155" s="101">
        <v>42432</v>
      </c>
    </row>
    <row r="156" spans="1:9" ht="24.95" customHeight="1">
      <c r="A156" s="100" t="s">
        <v>153</v>
      </c>
      <c r="B156" s="6" t="s">
        <v>568</v>
      </c>
      <c r="C156" s="100">
        <v>50299</v>
      </c>
      <c r="D156" s="6" t="s">
        <v>346</v>
      </c>
      <c r="E156" s="100" t="s">
        <v>357</v>
      </c>
      <c r="F156" s="6" t="s">
        <v>346</v>
      </c>
      <c r="G156" s="6" t="s">
        <v>570</v>
      </c>
      <c r="H156" s="100" t="s">
        <v>41</v>
      </c>
      <c r="I156" s="101">
        <v>10000</v>
      </c>
    </row>
    <row r="157" spans="1:9" ht="24.95" customHeight="1">
      <c r="A157" s="100" t="s">
        <v>152</v>
      </c>
      <c r="B157" s="6" t="s">
        <v>557</v>
      </c>
      <c r="C157" s="100">
        <v>50201</v>
      </c>
      <c r="D157" s="6" t="s">
        <v>332</v>
      </c>
      <c r="E157" s="100" t="s">
        <v>409</v>
      </c>
      <c r="F157" s="6" t="s">
        <v>410</v>
      </c>
      <c r="G157" s="6" t="s">
        <v>571</v>
      </c>
      <c r="H157" s="100" t="s">
        <v>41</v>
      </c>
      <c r="I157" s="101">
        <v>110000</v>
      </c>
    </row>
    <row r="158" spans="1:9" ht="24.95" customHeight="1">
      <c r="A158" s="100" t="s">
        <v>152</v>
      </c>
      <c r="B158" s="6" t="s">
        <v>557</v>
      </c>
      <c r="C158" s="100">
        <v>50201</v>
      </c>
      <c r="D158" s="6" t="s">
        <v>332</v>
      </c>
      <c r="E158" s="100" t="s">
        <v>409</v>
      </c>
      <c r="F158" s="6" t="s">
        <v>410</v>
      </c>
      <c r="G158" s="6" t="s">
        <v>572</v>
      </c>
      <c r="H158" s="100" t="s">
        <v>41</v>
      </c>
      <c r="I158" s="101">
        <v>1339531.75</v>
      </c>
    </row>
    <row r="159" spans="1:9" ht="24.95" customHeight="1">
      <c r="A159" s="100" t="s">
        <v>354</v>
      </c>
      <c r="B159" s="6" t="s">
        <v>573</v>
      </c>
      <c r="C159" s="100" t="s">
        <v>354</v>
      </c>
      <c r="D159" s="6" t="s">
        <v>354</v>
      </c>
      <c r="E159" s="100" t="s">
        <v>354</v>
      </c>
      <c r="F159" s="6" t="s">
        <v>354</v>
      </c>
      <c r="G159" s="6" t="s">
        <v>354</v>
      </c>
      <c r="H159" s="100" t="s">
        <v>354</v>
      </c>
      <c r="I159" s="101">
        <f>SUM(I160:I170)</f>
        <v>12536825.560000001</v>
      </c>
    </row>
    <row r="160" spans="1:9" ht="24.95" customHeight="1">
      <c r="A160" s="100" t="s">
        <v>154</v>
      </c>
      <c r="B160" s="6" t="s">
        <v>574</v>
      </c>
      <c r="C160" s="100">
        <v>50102</v>
      </c>
      <c r="D160" s="6" t="s">
        <v>327</v>
      </c>
      <c r="E160" s="100" t="s">
        <v>575</v>
      </c>
      <c r="F160" s="6" t="s">
        <v>328</v>
      </c>
      <c r="G160" s="6" t="s">
        <v>576</v>
      </c>
      <c r="H160" s="100" t="s">
        <v>40</v>
      </c>
      <c r="I160" s="101">
        <v>4157256.32</v>
      </c>
    </row>
    <row r="161" spans="1:9" ht="24.95" customHeight="1">
      <c r="A161" s="100" t="s">
        <v>155</v>
      </c>
      <c r="B161" s="6" t="s">
        <v>577</v>
      </c>
      <c r="C161" s="100">
        <v>50102</v>
      </c>
      <c r="D161" s="6" t="s">
        <v>327</v>
      </c>
      <c r="E161" s="100" t="s">
        <v>578</v>
      </c>
      <c r="F161" s="6" t="s">
        <v>329</v>
      </c>
      <c r="G161" s="6" t="s">
        <v>579</v>
      </c>
      <c r="H161" s="100" t="s">
        <v>40</v>
      </c>
      <c r="I161" s="101">
        <v>2078628.16</v>
      </c>
    </row>
    <row r="162" spans="1:9" ht="24.95" customHeight="1">
      <c r="A162" s="100" t="s">
        <v>156</v>
      </c>
      <c r="B162" s="6" t="s">
        <v>580</v>
      </c>
      <c r="C162" s="100">
        <v>50905</v>
      </c>
      <c r="D162" s="6" t="s">
        <v>349</v>
      </c>
      <c r="E162" s="100" t="s">
        <v>581</v>
      </c>
      <c r="F162" s="6" t="s">
        <v>350</v>
      </c>
      <c r="G162" s="6" t="s">
        <v>582</v>
      </c>
      <c r="H162" s="100" t="s">
        <v>40</v>
      </c>
      <c r="I162" s="101">
        <v>554719</v>
      </c>
    </row>
    <row r="163" spans="1:9" ht="24.95" customHeight="1">
      <c r="A163" s="100" t="s">
        <v>156</v>
      </c>
      <c r="B163" s="6" t="s">
        <v>580</v>
      </c>
      <c r="C163" s="100">
        <v>50999</v>
      </c>
      <c r="D163" s="6" t="s">
        <v>352</v>
      </c>
      <c r="E163" s="100" t="s">
        <v>377</v>
      </c>
      <c r="F163" s="6" t="s">
        <v>352</v>
      </c>
      <c r="G163" s="6" t="s">
        <v>583</v>
      </c>
      <c r="H163" s="100" t="s">
        <v>40</v>
      </c>
      <c r="I163" s="101">
        <v>11880</v>
      </c>
    </row>
    <row r="164" spans="1:9" ht="24.95" customHeight="1">
      <c r="A164" s="100" t="s">
        <v>156</v>
      </c>
      <c r="B164" s="6" t="s">
        <v>580</v>
      </c>
      <c r="C164" s="100">
        <v>50905</v>
      </c>
      <c r="D164" s="6" t="s">
        <v>349</v>
      </c>
      <c r="E164" s="100" t="s">
        <v>584</v>
      </c>
      <c r="F164" s="6" t="s">
        <v>351</v>
      </c>
      <c r="G164" s="6" t="s">
        <v>585</v>
      </c>
      <c r="H164" s="100" t="s">
        <v>40</v>
      </c>
      <c r="I164" s="101">
        <v>487860</v>
      </c>
    </row>
    <row r="165" spans="1:9" ht="24.95" customHeight="1">
      <c r="A165" s="100" t="s">
        <v>156</v>
      </c>
      <c r="B165" s="6" t="s">
        <v>580</v>
      </c>
      <c r="C165" s="100">
        <v>50901</v>
      </c>
      <c r="D165" s="6" t="s">
        <v>347</v>
      </c>
      <c r="E165" s="100" t="s">
        <v>482</v>
      </c>
      <c r="F165" s="6" t="s">
        <v>348</v>
      </c>
      <c r="G165" s="6" t="s">
        <v>586</v>
      </c>
      <c r="H165" s="100" t="s">
        <v>40</v>
      </c>
      <c r="I165" s="101">
        <v>2280</v>
      </c>
    </row>
    <row r="166" spans="1:9" ht="24.95" customHeight="1">
      <c r="A166" s="100" t="s">
        <v>156</v>
      </c>
      <c r="B166" s="6" t="s">
        <v>580</v>
      </c>
      <c r="C166" s="100">
        <v>50999</v>
      </c>
      <c r="D166" s="6" t="s">
        <v>352</v>
      </c>
      <c r="E166" s="100" t="s">
        <v>377</v>
      </c>
      <c r="F166" s="6" t="s">
        <v>352</v>
      </c>
      <c r="G166" s="6" t="s">
        <v>587</v>
      </c>
      <c r="H166" s="100" t="s">
        <v>40</v>
      </c>
      <c r="I166" s="101">
        <v>48000</v>
      </c>
    </row>
    <row r="167" spans="1:9" ht="24.95" customHeight="1">
      <c r="A167" s="100" t="s">
        <v>156</v>
      </c>
      <c r="B167" s="6" t="s">
        <v>580</v>
      </c>
      <c r="C167" s="100">
        <v>50299</v>
      </c>
      <c r="D167" s="6" t="s">
        <v>346</v>
      </c>
      <c r="E167" s="100" t="s">
        <v>357</v>
      </c>
      <c r="F167" s="6" t="s">
        <v>346</v>
      </c>
      <c r="G167" s="6" t="s">
        <v>588</v>
      </c>
      <c r="H167" s="100" t="s">
        <v>40</v>
      </c>
      <c r="I167" s="101">
        <v>566030</v>
      </c>
    </row>
    <row r="168" spans="1:9" ht="24.95" customHeight="1">
      <c r="A168" s="100" t="s">
        <v>157</v>
      </c>
      <c r="B168" s="6" t="s">
        <v>589</v>
      </c>
      <c r="C168" s="100">
        <v>50905</v>
      </c>
      <c r="D168" s="6" t="s">
        <v>349</v>
      </c>
      <c r="E168" s="100" t="s">
        <v>584</v>
      </c>
      <c r="F168" s="6" t="s">
        <v>351</v>
      </c>
      <c r="G168" s="6" t="s">
        <v>590</v>
      </c>
      <c r="H168" s="100" t="s">
        <v>41</v>
      </c>
      <c r="I168" s="101">
        <v>2272789</v>
      </c>
    </row>
    <row r="169" spans="1:9" ht="24.95" customHeight="1">
      <c r="A169" s="100" t="s">
        <v>157</v>
      </c>
      <c r="B169" s="6" t="s">
        <v>589</v>
      </c>
      <c r="C169" s="100">
        <v>50299</v>
      </c>
      <c r="D169" s="6" t="s">
        <v>346</v>
      </c>
      <c r="E169" s="100" t="s">
        <v>357</v>
      </c>
      <c r="F169" s="6" t="s">
        <v>346</v>
      </c>
      <c r="G169" s="6" t="s">
        <v>591</v>
      </c>
      <c r="H169" s="100" t="s">
        <v>41</v>
      </c>
      <c r="I169" s="101">
        <v>216700</v>
      </c>
    </row>
    <row r="170" spans="1:9" ht="24.95" customHeight="1">
      <c r="A170" s="100" t="s">
        <v>157</v>
      </c>
      <c r="B170" s="6" t="s">
        <v>589</v>
      </c>
      <c r="C170" s="100">
        <v>50901</v>
      </c>
      <c r="D170" s="6" t="s">
        <v>347</v>
      </c>
      <c r="E170" s="100" t="s">
        <v>482</v>
      </c>
      <c r="F170" s="6" t="s">
        <v>348</v>
      </c>
      <c r="G170" s="6" t="s">
        <v>592</v>
      </c>
      <c r="H170" s="100" t="s">
        <v>41</v>
      </c>
      <c r="I170" s="101">
        <v>2140683.08</v>
      </c>
    </row>
    <row r="171" spans="1:9" ht="24.95" customHeight="1">
      <c r="A171" s="100" t="s">
        <v>354</v>
      </c>
      <c r="B171" s="6" t="s">
        <v>593</v>
      </c>
      <c r="C171" s="100" t="s">
        <v>354</v>
      </c>
      <c r="D171" s="6" t="s">
        <v>354</v>
      </c>
      <c r="E171" s="100" t="s">
        <v>354</v>
      </c>
      <c r="F171" s="6" t="s">
        <v>354</v>
      </c>
      <c r="G171" s="6" t="s">
        <v>354</v>
      </c>
      <c r="H171" s="100" t="s">
        <v>354</v>
      </c>
      <c r="I171" s="101">
        <f>SUM(I172:I173)</f>
        <v>991400</v>
      </c>
    </row>
    <row r="172" spans="1:9" ht="24.95" customHeight="1">
      <c r="A172" s="100" t="s">
        <v>158</v>
      </c>
      <c r="B172" s="6" t="s">
        <v>594</v>
      </c>
      <c r="C172" s="100">
        <v>50299</v>
      </c>
      <c r="D172" s="6" t="s">
        <v>346</v>
      </c>
      <c r="E172" s="100" t="s">
        <v>357</v>
      </c>
      <c r="F172" s="6" t="s">
        <v>346</v>
      </c>
      <c r="G172" s="6" t="s">
        <v>595</v>
      </c>
      <c r="H172" s="100" t="s">
        <v>41</v>
      </c>
      <c r="I172" s="101">
        <v>60400</v>
      </c>
    </row>
    <row r="173" spans="1:9" ht="24.95" customHeight="1">
      <c r="A173" s="100" t="s">
        <v>159</v>
      </c>
      <c r="B173" s="6" t="s">
        <v>596</v>
      </c>
      <c r="C173" s="100">
        <v>50199</v>
      </c>
      <c r="D173" s="6" t="s">
        <v>331</v>
      </c>
      <c r="E173" s="100" t="s">
        <v>370</v>
      </c>
      <c r="F173" s="6" t="s">
        <v>331</v>
      </c>
      <c r="G173" s="6" t="s">
        <v>597</v>
      </c>
      <c r="H173" s="100" t="s">
        <v>41</v>
      </c>
      <c r="I173" s="101">
        <v>931000</v>
      </c>
    </row>
    <row r="174" spans="1:9" ht="24.95" customHeight="1">
      <c r="A174" s="100" t="s">
        <v>354</v>
      </c>
      <c r="B174" s="6" t="s">
        <v>598</v>
      </c>
      <c r="C174" s="100" t="s">
        <v>354</v>
      </c>
      <c r="D174" s="6" t="s">
        <v>354</v>
      </c>
      <c r="E174" s="100" t="s">
        <v>354</v>
      </c>
      <c r="F174" s="6" t="s">
        <v>354</v>
      </c>
      <c r="G174" s="6" t="s">
        <v>354</v>
      </c>
      <c r="H174" s="100" t="s">
        <v>354</v>
      </c>
      <c r="I174" s="101">
        <f>SUM(I175:I182)</f>
        <v>2840804.1</v>
      </c>
    </row>
    <row r="175" spans="1:9" ht="24.95" customHeight="1">
      <c r="A175" s="100" t="s">
        <v>160</v>
      </c>
      <c r="B175" s="6" t="s">
        <v>599</v>
      </c>
      <c r="C175" s="100">
        <v>50901</v>
      </c>
      <c r="D175" s="6" t="s">
        <v>347</v>
      </c>
      <c r="E175" s="100" t="s">
        <v>482</v>
      </c>
      <c r="F175" s="6" t="s">
        <v>348</v>
      </c>
      <c r="G175" s="6" t="s">
        <v>600</v>
      </c>
      <c r="H175" s="100" t="s">
        <v>41</v>
      </c>
      <c r="I175" s="101">
        <v>262232</v>
      </c>
    </row>
    <row r="176" spans="1:9" ht="24.95" customHeight="1">
      <c r="A176" s="100" t="s">
        <v>161</v>
      </c>
      <c r="B176" s="6" t="s">
        <v>601</v>
      </c>
      <c r="C176" s="100">
        <v>50901</v>
      </c>
      <c r="D176" s="6" t="s">
        <v>347</v>
      </c>
      <c r="E176" s="100" t="s">
        <v>482</v>
      </c>
      <c r="F176" s="6" t="s">
        <v>348</v>
      </c>
      <c r="G176" s="6" t="s">
        <v>602</v>
      </c>
      <c r="H176" s="100" t="s">
        <v>41</v>
      </c>
      <c r="I176" s="101">
        <v>45840</v>
      </c>
    </row>
    <row r="177" spans="1:9" ht="24.95" customHeight="1">
      <c r="A177" s="100" t="s">
        <v>162</v>
      </c>
      <c r="B177" s="6" t="s">
        <v>603</v>
      </c>
      <c r="C177" s="100">
        <v>50901</v>
      </c>
      <c r="D177" s="6" t="s">
        <v>347</v>
      </c>
      <c r="E177" s="100" t="s">
        <v>482</v>
      </c>
      <c r="F177" s="6" t="s">
        <v>348</v>
      </c>
      <c r="G177" s="6" t="s">
        <v>604</v>
      </c>
      <c r="H177" s="100" t="s">
        <v>41</v>
      </c>
      <c r="I177" s="101">
        <v>886236</v>
      </c>
    </row>
    <row r="178" spans="1:9" ht="24.95" customHeight="1">
      <c r="A178" s="100" t="s">
        <v>163</v>
      </c>
      <c r="B178" s="6" t="s">
        <v>605</v>
      </c>
      <c r="C178" s="100">
        <v>50901</v>
      </c>
      <c r="D178" s="6" t="s">
        <v>347</v>
      </c>
      <c r="E178" s="100" t="s">
        <v>482</v>
      </c>
      <c r="F178" s="6" t="s">
        <v>348</v>
      </c>
      <c r="G178" s="6" t="s">
        <v>606</v>
      </c>
      <c r="H178" s="100" t="s">
        <v>41</v>
      </c>
      <c r="I178" s="101">
        <v>69732</v>
      </c>
    </row>
    <row r="179" spans="1:9" ht="24.95" customHeight="1">
      <c r="A179" s="100" t="s">
        <v>164</v>
      </c>
      <c r="B179" s="6" t="s">
        <v>607</v>
      </c>
      <c r="C179" s="100">
        <v>50901</v>
      </c>
      <c r="D179" s="6" t="s">
        <v>347</v>
      </c>
      <c r="E179" s="100" t="s">
        <v>482</v>
      </c>
      <c r="F179" s="6" t="s">
        <v>348</v>
      </c>
      <c r="G179" s="6" t="s">
        <v>234</v>
      </c>
      <c r="H179" s="100" t="s">
        <v>41</v>
      </c>
      <c r="I179" s="101">
        <v>2400</v>
      </c>
    </row>
    <row r="180" spans="1:9" ht="24.95" customHeight="1">
      <c r="A180" s="100" t="s">
        <v>163</v>
      </c>
      <c r="B180" s="6" t="s">
        <v>605</v>
      </c>
      <c r="C180" s="100">
        <v>50901</v>
      </c>
      <c r="D180" s="6" t="s">
        <v>347</v>
      </c>
      <c r="E180" s="100" t="s">
        <v>482</v>
      </c>
      <c r="F180" s="6" t="s">
        <v>348</v>
      </c>
      <c r="G180" s="6" t="s">
        <v>608</v>
      </c>
      <c r="H180" s="100" t="s">
        <v>41</v>
      </c>
      <c r="I180" s="101">
        <v>55572</v>
      </c>
    </row>
    <row r="181" spans="1:9" ht="24.95" customHeight="1">
      <c r="A181" s="100" t="s">
        <v>163</v>
      </c>
      <c r="B181" s="6" t="s">
        <v>605</v>
      </c>
      <c r="C181" s="100">
        <v>50901</v>
      </c>
      <c r="D181" s="6" t="s">
        <v>347</v>
      </c>
      <c r="E181" s="100" t="s">
        <v>482</v>
      </c>
      <c r="F181" s="6" t="s">
        <v>348</v>
      </c>
      <c r="G181" s="6" t="s">
        <v>609</v>
      </c>
      <c r="H181" s="100" t="s">
        <v>41</v>
      </c>
      <c r="I181" s="101">
        <v>710000</v>
      </c>
    </row>
    <row r="182" spans="1:9" ht="24.95" customHeight="1">
      <c r="A182" s="100" t="s">
        <v>163</v>
      </c>
      <c r="B182" s="6" t="s">
        <v>796</v>
      </c>
      <c r="C182" s="100" t="s">
        <v>794</v>
      </c>
      <c r="D182" s="6" t="s">
        <v>352</v>
      </c>
      <c r="E182" s="100">
        <v>30399</v>
      </c>
      <c r="F182" s="6" t="s">
        <v>352</v>
      </c>
      <c r="G182" s="6" t="s">
        <v>795</v>
      </c>
      <c r="H182" s="100" t="s">
        <v>41</v>
      </c>
      <c r="I182" s="101">
        <v>808792.1</v>
      </c>
    </row>
    <row r="183" spans="1:9" ht="24.95" customHeight="1">
      <c r="A183" s="100" t="s">
        <v>354</v>
      </c>
      <c r="B183" s="6" t="s">
        <v>610</v>
      </c>
      <c r="C183" s="100" t="s">
        <v>354</v>
      </c>
      <c r="D183" s="6" t="s">
        <v>354</v>
      </c>
      <c r="E183" s="100" t="s">
        <v>354</v>
      </c>
      <c r="F183" s="6" t="s">
        <v>354</v>
      </c>
      <c r="G183" s="6" t="s">
        <v>354</v>
      </c>
      <c r="H183" s="100" t="s">
        <v>354</v>
      </c>
      <c r="I183" s="101">
        <f>SUM(I184:I185)</f>
        <v>3803731.1999999997</v>
      </c>
    </row>
    <row r="184" spans="1:9" ht="24.95" customHeight="1">
      <c r="A184" s="100" t="s">
        <v>165</v>
      </c>
      <c r="B184" s="6" t="s">
        <v>611</v>
      </c>
      <c r="C184" s="100">
        <v>50901</v>
      </c>
      <c r="D184" s="6" t="s">
        <v>347</v>
      </c>
      <c r="E184" s="100" t="s">
        <v>482</v>
      </c>
      <c r="F184" s="6" t="s">
        <v>348</v>
      </c>
      <c r="G184" s="6" t="s">
        <v>612</v>
      </c>
      <c r="H184" s="100" t="s">
        <v>41</v>
      </c>
      <c r="I184" s="101">
        <v>158105.79999999999</v>
      </c>
    </row>
    <row r="185" spans="1:9" ht="24.95" customHeight="1">
      <c r="A185" s="100" t="s">
        <v>165</v>
      </c>
      <c r="B185" s="6" t="s">
        <v>799</v>
      </c>
      <c r="C185" s="100" t="s">
        <v>797</v>
      </c>
      <c r="D185" s="6" t="s">
        <v>349</v>
      </c>
      <c r="E185" s="100">
        <v>30302</v>
      </c>
      <c r="F185" s="6" t="s">
        <v>351</v>
      </c>
      <c r="G185" s="6" t="s">
        <v>798</v>
      </c>
      <c r="H185" s="100" t="s">
        <v>41</v>
      </c>
      <c r="I185" s="101">
        <v>3645625.4</v>
      </c>
    </row>
    <row r="186" spans="1:9" ht="24.95" customHeight="1">
      <c r="A186" s="100" t="s">
        <v>354</v>
      </c>
      <c r="B186" s="6" t="s">
        <v>613</v>
      </c>
      <c r="C186" s="100" t="s">
        <v>354</v>
      </c>
      <c r="D186" s="6" t="s">
        <v>354</v>
      </c>
      <c r="E186" s="100" t="s">
        <v>354</v>
      </c>
      <c r="F186" s="6" t="s">
        <v>354</v>
      </c>
      <c r="G186" s="6" t="s">
        <v>354</v>
      </c>
      <c r="H186" s="100" t="s">
        <v>354</v>
      </c>
      <c r="I186" s="101">
        <f>SUM(I187:I197)</f>
        <v>1860694</v>
      </c>
    </row>
    <row r="187" spans="1:9" ht="24.95" customHeight="1">
      <c r="A187" s="100" t="s">
        <v>166</v>
      </c>
      <c r="B187" s="6" t="s">
        <v>614</v>
      </c>
      <c r="C187" s="100">
        <v>50299</v>
      </c>
      <c r="D187" s="6" t="s">
        <v>346</v>
      </c>
      <c r="E187" s="100" t="s">
        <v>357</v>
      </c>
      <c r="F187" s="6" t="s">
        <v>346</v>
      </c>
      <c r="G187" s="6" t="s">
        <v>615</v>
      </c>
      <c r="H187" s="100" t="s">
        <v>41</v>
      </c>
      <c r="I187" s="101">
        <v>15200</v>
      </c>
    </row>
    <row r="188" spans="1:9" ht="24.95" customHeight="1">
      <c r="A188" s="100" t="s">
        <v>167</v>
      </c>
      <c r="B188" s="6" t="s">
        <v>616</v>
      </c>
      <c r="C188" s="100">
        <v>50205</v>
      </c>
      <c r="D188" s="6" t="s">
        <v>412</v>
      </c>
      <c r="E188" s="100" t="s">
        <v>413</v>
      </c>
      <c r="F188" s="6" t="s">
        <v>412</v>
      </c>
      <c r="G188" s="6" t="s">
        <v>617</v>
      </c>
      <c r="H188" s="100" t="s">
        <v>41</v>
      </c>
      <c r="I188" s="101">
        <v>198240</v>
      </c>
    </row>
    <row r="189" spans="1:9" ht="24.95" customHeight="1">
      <c r="A189" s="100" t="s">
        <v>167</v>
      </c>
      <c r="B189" s="6" t="s">
        <v>616</v>
      </c>
      <c r="C189" s="100">
        <v>50299</v>
      </c>
      <c r="D189" s="6" t="s">
        <v>346</v>
      </c>
      <c r="E189" s="100" t="s">
        <v>357</v>
      </c>
      <c r="F189" s="6" t="s">
        <v>346</v>
      </c>
      <c r="G189" s="6" t="s">
        <v>618</v>
      </c>
      <c r="H189" s="100" t="s">
        <v>41</v>
      </c>
      <c r="I189" s="101">
        <v>200000</v>
      </c>
    </row>
    <row r="190" spans="1:9" ht="24.95" customHeight="1">
      <c r="A190" s="100" t="s">
        <v>168</v>
      </c>
      <c r="B190" s="6" t="s">
        <v>619</v>
      </c>
      <c r="C190" s="100">
        <v>50901</v>
      </c>
      <c r="D190" s="6" t="s">
        <v>347</v>
      </c>
      <c r="E190" s="100" t="s">
        <v>482</v>
      </c>
      <c r="F190" s="6" t="s">
        <v>348</v>
      </c>
      <c r="G190" s="6" t="s">
        <v>620</v>
      </c>
      <c r="H190" s="100" t="s">
        <v>41</v>
      </c>
      <c r="I190" s="101">
        <v>19410</v>
      </c>
    </row>
    <row r="191" spans="1:9" ht="24.95" customHeight="1">
      <c r="A191" s="100" t="s">
        <v>169</v>
      </c>
      <c r="B191" s="6" t="s">
        <v>621</v>
      </c>
      <c r="C191" s="100">
        <v>50901</v>
      </c>
      <c r="D191" s="6" t="s">
        <v>347</v>
      </c>
      <c r="E191" s="100" t="s">
        <v>482</v>
      </c>
      <c r="F191" s="6" t="s">
        <v>348</v>
      </c>
      <c r="G191" s="6" t="s">
        <v>622</v>
      </c>
      <c r="H191" s="100" t="s">
        <v>41</v>
      </c>
      <c r="I191" s="101">
        <v>10200</v>
      </c>
    </row>
    <row r="192" spans="1:9" ht="24.95" customHeight="1">
      <c r="A192" s="100" t="s">
        <v>167</v>
      </c>
      <c r="B192" s="6" t="s">
        <v>616</v>
      </c>
      <c r="C192" s="100">
        <v>50205</v>
      </c>
      <c r="D192" s="6" t="s">
        <v>412</v>
      </c>
      <c r="E192" s="100" t="s">
        <v>413</v>
      </c>
      <c r="F192" s="6" t="s">
        <v>412</v>
      </c>
      <c r="G192" s="6" t="s">
        <v>623</v>
      </c>
      <c r="H192" s="100" t="s">
        <v>41</v>
      </c>
      <c r="I192" s="101">
        <v>2400</v>
      </c>
    </row>
    <row r="193" spans="1:9" ht="24.95" customHeight="1">
      <c r="A193" s="100" t="s">
        <v>167</v>
      </c>
      <c r="B193" s="6" t="s">
        <v>616</v>
      </c>
      <c r="C193" s="100">
        <v>50201</v>
      </c>
      <c r="D193" s="6" t="s">
        <v>332</v>
      </c>
      <c r="E193" s="100" t="s">
        <v>409</v>
      </c>
      <c r="F193" s="6" t="s">
        <v>410</v>
      </c>
      <c r="G193" s="6" t="s">
        <v>624</v>
      </c>
      <c r="H193" s="100" t="s">
        <v>41</v>
      </c>
      <c r="I193" s="101">
        <v>120000</v>
      </c>
    </row>
    <row r="194" spans="1:9" ht="24.95" customHeight="1">
      <c r="A194" s="100" t="s">
        <v>167</v>
      </c>
      <c r="B194" s="6" t="s">
        <v>616</v>
      </c>
      <c r="C194" s="100">
        <v>50205</v>
      </c>
      <c r="D194" s="6" t="s">
        <v>412</v>
      </c>
      <c r="E194" s="100" t="s">
        <v>413</v>
      </c>
      <c r="F194" s="6" t="s">
        <v>412</v>
      </c>
      <c r="G194" s="6" t="s">
        <v>625</v>
      </c>
      <c r="H194" s="100" t="s">
        <v>41</v>
      </c>
      <c r="I194" s="101">
        <v>20000</v>
      </c>
    </row>
    <row r="195" spans="1:9" ht="24.95" customHeight="1">
      <c r="A195" s="100" t="s">
        <v>168</v>
      </c>
      <c r="B195" s="6" t="s">
        <v>619</v>
      </c>
      <c r="C195" s="100">
        <v>50901</v>
      </c>
      <c r="D195" s="6" t="s">
        <v>347</v>
      </c>
      <c r="E195" s="100" t="s">
        <v>626</v>
      </c>
      <c r="F195" s="6" t="s">
        <v>627</v>
      </c>
      <c r="G195" s="6" t="s">
        <v>628</v>
      </c>
      <c r="H195" s="100" t="s">
        <v>41</v>
      </c>
      <c r="I195" s="101">
        <v>88000</v>
      </c>
    </row>
    <row r="196" spans="1:9" ht="24.95" customHeight="1">
      <c r="A196" s="100" t="s">
        <v>169</v>
      </c>
      <c r="B196" s="6" t="s">
        <v>621</v>
      </c>
      <c r="C196" s="100">
        <v>50201</v>
      </c>
      <c r="D196" s="6" t="s">
        <v>332</v>
      </c>
      <c r="E196" s="100" t="s">
        <v>409</v>
      </c>
      <c r="F196" s="6" t="s">
        <v>410</v>
      </c>
      <c r="G196" s="6" t="s">
        <v>629</v>
      </c>
      <c r="H196" s="100" t="s">
        <v>41</v>
      </c>
      <c r="I196" s="101">
        <v>1179644</v>
      </c>
    </row>
    <row r="197" spans="1:9" ht="24.95" customHeight="1">
      <c r="A197" s="100" t="s">
        <v>166</v>
      </c>
      <c r="B197" s="6" t="s">
        <v>801</v>
      </c>
      <c r="C197" s="100" t="s">
        <v>790</v>
      </c>
      <c r="D197" s="6" t="s">
        <v>346</v>
      </c>
      <c r="E197" s="100">
        <v>30299</v>
      </c>
      <c r="F197" s="6" t="s">
        <v>346</v>
      </c>
      <c r="G197" s="6" t="s">
        <v>800</v>
      </c>
      <c r="H197" s="100" t="s">
        <v>41</v>
      </c>
      <c r="I197" s="101">
        <v>7600</v>
      </c>
    </row>
    <row r="198" spans="1:9" ht="24.95" customHeight="1">
      <c r="A198" s="100" t="s">
        <v>354</v>
      </c>
      <c r="B198" s="6" t="s">
        <v>630</v>
      </c>
      <c r="C198" s="100" t="s">
        <v>354</v>
      </c>
      <c r="D198" s="6" t="s">
        <v>354</v>
      </c>
      <c r="E198" s="100" t="s">
        <v>354</v>
      </c>
      <c r="F198" s="6" t="s">
        <v>354</v>
      </c>
      <c r="G198" s="6" t="s">
        <v>354</v>
      </c>
      <c r="H198" s="100" t="s">
        <v>354</v>
      </c>
      <c r="I198" s="101">
        <f>SUM(I199:I215)</f>
        <v>3301084.88</v>
      </c>
    </row>
    <row r="199" spans="1:9" ht="24.95" customHeight="1">
      <c r="A199" s="100" t="s">
        <v>170</v>
      </c>
      <c r="B199" s="6" t="s">
        <v>631</v>
      </c>
      <c r="C199" s="100">
        <v>50299</v>
      </c>
      <c r="D199" s="6" t="s">
        <v>346</v>
      </c>
      <c r="E199" s="100" t="s">
        <v>357</v>
      </c>
      <c r="F199" s="6" t="s">
        <v>346</v>
      </c>
      <c r="G199" s="6" t="s">
        <v>632</v>
      </c>
      <c r="H199" s="100" t="s">
        <v>41</v>
      </c>
      <c r="I199" s="101">
        <v>10000</v>
      </c>
    </row>
    <row r="200" spans="1:9" ht="24.95" customHeight="1">
      <c r="A200" s="100" t="s">
        <v>171</v>
      </c>
      <c r="B200" s="6" t="s">
        <v>633</v>
      </c>
      <c r="C200" s="100">
        <v>50299</v>
      </c>
      <c r="D200" s="6" t="s">
        <v>346</v>
      </c>
      <c r="E200" s="100" t="s">
        <v>357</v>
      </c>
      <c r="F200" s="6" t="s">
        <v>346</v>
      </c>
      <c r="G200" s="6" t="s">
        <v>634</v>
      </c>
      <c r="H200" s="100" t="s">
        <v>41</v>
      </c>
      <c r="I200" s="101">
        <v>218400</v>
      </c>
    </row>
    <row r="201" spans="1:9" ht="24.95" customHeight="1">
      <c r="A201" s="100" t="s">
        <v>172</v>
      </c>
      <c r="B201" s="6" t="s">
        <v>635</v>
      </c>
      <c r="C201" s="100">
        <v>50299</v>
      </c>
      <c r="D201" s="6" t="s">
        <v>346</v>
      </c>
      <c r="E201" s="100" t="s">
        <v>357</v>
      </c>
      <c r="F201" s="6" t="s">
        <v>346</v>
      </c>
      <c r="G201" s="6" t="s">
        <v>636</v>
      </c>
      <c r="H201" s="100" t="s">
        <v>41</v>
      </c>
      <c r="I201" s="101">
        <v>126400</v>
      </c>
    </row>
    <row r="202" spans="1:9" ht="24.95" customHeight="1">
      <c r="A202" s="100" t="s">
        <v>173</v>
      </c>
      <c r="B202" s="6" t="s">
        <v>637</v>
      </c>
      <c r="C202" s="100">
        <v>50901</v>
      </c>
      <c r="D202" s="6" t="s">
        <v>347</v>
      </c>
      <c r="E202" s="100" t="s">
        <v>482</v>
      </c>
      <c r="F202" s="6" t="s">
        <v>348</v>
      </c>
      <c r="G202" s="6" t="s">
        <v>638</v>
      </c>
      <c r="H202" s="100" t="s">
        <v>41</v>
      </c>
      <c r="I202" s="101">
        <v>1500000</v>
      </c>
    </row>
    <row r="203" spans="1:9" ht="24.95" customHeight="1">
      <c r="A203" s="100" t="s">
        <v>170</v>
      </c>
      <c r="B203" s="6" t="s">
        <v>631</v>
      </c>
      <c r="C203" s="100">
        <v>50299</v>
      </c>
      <c r="D203" s="6" t="s">
        <v>346</v>
      </c>
      <c r="E203" s="100" t="s">
        <v>357</v>
      </c>
      <c r="F203" s="6" t="s">
        <v>346</v>
      </c>
      <c r="G203" s="6" t="s">
        <v>639</v>
      </c>
      <c r="H203" s="100" t="s">
        <v>41</v>
      </c>
      <c r="I203" s="101">
        <v>50500</v>
      </c>
    </row>
    <row r="204" spans="1:9" ht="24.95" customHeight="1">
      <c r="A204" s="100" t="s">
        <v>170</v>
      </c>
      <c r="B204" s="6" t="s">
        <v>631</v>
      </c>
      <c r="C204" s="100">
        <v>50299</v>
      </c>
      <c r="D204" s="6" t="s">
        <v>346</v>
      </c>
      <c r="E204" s="100" t="s">
        <v>357</v>
      </c>
      <c r="F204" s="6" t="s">
        <v>346</v>
      </c>
      <c r="G204" s="6" t="s">
        <v>640</v>
      </c>
      <c r="H204" s="100" t="s">
        <v>41</v>
      </c>
      <c r="I204" s="101">
        <v>20000</v>
      </c>
    </row>
    <row r="205" spans="1:9" ht="24.95" customHeight="1">
      <c r="A205" s="100" t="s">
        <v>171</v>
      </c>
      <c r="B205" s="6" t="s">
        <v>633</v>
      </c>
      <c r="C205" s="100">
        <v>50299</v>
      </c>
      <c r="D205" s="6" t="s">
        <v>346</v>
      </c>
      <c r="E205" s="100" t="s">
        <v>357</v>
      </c>
      <c r="F205" s="6" t="s">
        <v>346</v>
      </c>
      <c r="G205" s="6" t="s">
        <v>641</v>
      </c>
      <c r="H205" s="100" t="s">
        <v>41</v>
      </c>
      <c r="I205" s="101">
        <v>80000</v>
      </c>
    </row>
    <row r="206" spans="1:9" ht="24.95" customHeight="1">
      <c r="A206" s="100" t="s">
        <v>171</v>
      </c>
      <c r="B206" s="6" t="s">
        <v>633</v>
      </c>
      <c r="C206" s="100">
        <v>50299</v>
      </c>
      <c r="D206" s="6" t="s">
        <v>346</v>
      </c>
      <c r="E206" s="100" t="s">
        <v>357</v>
      </c>
      <c r="F206" s="6" t="s">
        <v>346</v>
      </c>
      <c r="G206" s="6" t="s">
        <v>642</v>
      </c>
      <c r="H206" s="100" t="s">
        <v>41</v>
      </c>
      <c r="I206" s="101">
        <v>15000</v>
      </c>
    </row>
    <row r="207" spans="1:9" ht="24.95" customHeight="1">
      <c r="A207" s="100" t="s">
        <v>172</v>
      </c>
      <c r="B207" s="6" t="s">
        <v>635</v>
      </c>
      <c r="C207" s="100">
        <v>50901</v>
      </c>
      <c r="D207" s="6" t="s">
        <v>347</v>
      </c>
      <c r="E207" s="100" t="s">
        <v>482</v>
      </c>
      <c r="F207" s="6" t="s">
        <v>348</v>
      </c>
      <c r="G207" s="6" t="s">
        <v>643</v>
      </c>
      <c r="H207" s="100" t="s">
        <v>41</v>
      </c>
      <c r="I207" s="101">
        <v>13200</v>
      </c>
    </row>
    <row r="208" spans="1:9" ht="24.95" customHeight="1">
      <c r="A208" s="100" t="s">
        <v>172</v>
      </c>
      <c r="B208" s="6" t="s">
        <v>635</v>
      </c>
      <c r="C208" s="100">
        <v>50299</v>
      </c>
      <c r="D208" s="6" t="s">
        <v>346</v>
      </c>
      <c r="E208" s="100" t="s">
        <v>357</v>
      </c>
      <c r="F208" s="6" t="s">
        <v>346</v>
      </c>
      <c r="G208" s="6" t="s">
        <v>644</v>
      </c>
      <c r="H208" s="100" t="s">
        <v>41</v>
      </c>
      <c r="I208" s="101">
        <v>7480</v>
      </c>
    </row>
    <row r="209" spans="1:9" ht="24.95" customHeight="1">
      <c r="A209" s="100" t="s">
        <v>171</v>
      </c>
      <c r="B209" s="6" t="s">
        <v>633</v>
      </c>
      <c r="C209" s="100">
        <v>50299</v>
      </c>
      <c r="D209" s="6" t="s">
        <v>346</v>
      </c>
      <c r="E209" s="100" t="s">
        <v>357</v>
      </c>
      <c r="F209" s="6" t="s">
        <v>346</v>
      </c>
      <c r="G209" s="6" t="s">
        <v>645</v>
      </c>
      <c r="H209" s="100" t="s">
        <v>41</v>
      </c>
      <c r="I209" s="101">
        <v>20000</v>
      </c>
    </row>
    <row r="210" spans="1:9" ht="24.95" customHeight="1">
      <c r="A210" s="100" t="s">
        <v>170</v>
      </c>
      <c r="B210" s="6" t="s">
        <v>631</v>
      </c>
      <c r="C210" s="100">
        <v>50299</v>
      </c>
      <c r="D210" s="6" t="s">
        <v>346</v>
      </c>
      <c r="E210" s="100" t="s">
        <v>357</v>
      </c>
      <c r="F210" s="6" t="s">
        <v>346</v>
      </c>
      <c r="G210" s="6" t="s">
        <v>646</v>
      </c>
      <c r="H210" s="100" t="s">
        <v>41</v>
      </c>
      <c r="I210" s="101">
        <v>180000</v>
      </c>
    </row>
    <row r="211" spans="1:9" ht="24.95" customHeight="1">
      <c r="A211" s="100" t="s">
        <v>170</v>
      </c>
      <c r="B211" s="6" t="s">
        <v>631</v>
      </c>
      <c r="C211" s="100">
        <v>50299</v>
      </c>
      <c r="D211" s="6" t="s">
        <v>346</v>
      </c>
      <c r="E211" s="100" t="s">
        <v>357</v>
      </c>
      <c r="F211" s="6" t="s">
        <v>346</v>
      </c>
      <c r="G211" s="6" t="s">
        <v>647</v>
      </c>
      <c r="H211" s="100" t="s">
        <v>41</v>
      </c>
      <c r="I211" s="101">
        <v>300000</v>
      </c>
    </row>
    <row r="212" spans="1:9" ht="24.95" customHeight="1">
      <c r="A212" s="100" t="s">
        <v>172</v>
      </c>
      <c r="B212" s="6" t="s">
        <v>635</v>
      </c>
      <c r="C212" s="100">
        <v>50299</v>
      </c>
      <c r="D212" s="6" t="s">
        <v>346</v>
      </c>
      <c r="E212" s="100" t="s">
        <v>357</v>
      </c>
      <c r="F212" s="6" t="s">
        <v>346</v>
      </c>
      <c r="G212" s="6" t="s">
        <v>648</v>
      </c>
      <c r="H212" s="100" t="s">
        <v>41</v>
      </c>
      <c r="I212" s="101">
        <v>20000</v>
      </c>
    </row>
    <row r="213" spans="1:9" ht="24.95" customHeight="1">
      <c r="A213" s="100" t="s">
        <v>172</v>
      </c>
      <c r="B213" s="6" t="s">
        <v>635</v>
      </c>
      <c r="C213" s="100">
        <v>50299</v>
      </c>
      <c r="D213" s="6" t="s">
        <v>346</v>
      </c>
      <c r="E213" s="100" t="s">
        <v>357</v>
      </c>
      <c r="F213" s="6" t="s">
        <v>346</v>
      </c>
      <c r="G213" s="6" t="s">
        <v>649</v>
      </c>
      <c r="H213" s="100" t="s">
        <v>41</v>
      </c>
      <c r="I213" s="101">
        <v>20000</v>
      </c>
    </row>
    <row r="214" spans="1:9" ht="24.95" customHeight="1">
      <c r="A214" s="100" t="s">
        <v>170</v>
      </c>
      <c r="B214" s="6" t="s">
        <v>631</v>
      </c>
      <c r="C214" s="100">
        <v>50205</v>
      </c>
      <c r="D214" s="6" t="s">
        <v>412</v>
      </c>
      <c r="E214" s="100" t="s">
        <v>413</v>
      </c>
      <c r="F214" s="6" t="s">
        <v>412</v>
      </c>
      <c r="G214" s="6" t="s">
        <v>650</v>
      </c>
      <c r="H214" s="100" t="s">
        <v>41</v>
      </c>
      <c r="I214" s="101">
        <v>20104.88</v>
      </c>
    </row>
    <row r="215" spans="1:9" ht="24.95" customHeight="1">
      <c r="A215" s="100" t="s">
        <v>170</v>
      </c>
      <c r="B215" s="6" t="s">
        <v>631</v>
      </c>
      <c r="C215" s="100">
        <v>50307</v>
      </c>
      <c r="D215" s="6" t="s">
        <v>459</v>
      </c>
      <c r="E215" s="100" t="s">
        <v>460</v>
      </c>
      <c r="F215" s="6" t="s">
        <v>459</v>
      </c>
      <c r="G215" s="6" t="s">
        <v>651</v>
      </c>
      <c r="H215" s="100" t="s">
        <v>41</v>
      </c>
      <c r="I215" s="101">
        <v>700000</v>
      </c>
    </row>
    <row r="216" spans="1:9" ht="24.95" customHeight="1">
      <c r="A216" s="100" t="s">
        <v>354</v>
      </c>
      <c r="B216" s="6" t="s">
        <v>652</v>
      </c>
      <c r="C216" s="100" t="s">
        <v>354</v>
      </c>
      <c r="D216" s="6" t="s">
        <v>354</v>
      </c>
      <c r="E216" s="100" t="s">
        <v>354</v>
      </c>
      <c r="F216" s="6" t="s">
        <v>354</v>
      </c>
      <c r="G216" s="6" t="s">
        <v>354</v>
      </c>
      <c r="H216" s="100" t="s">
        <v>354</v>
      </c>
      <c r="I216" s="101">
        <v>10000</v>
      </c>
    </row>
    <row r="217" spans="1:9" ht="24.95" customHeight="1">
      <c r="A217" s="100" t="s">
        <v>174</v>
      </c>
      <c r="B217" s="6" t="s">
        <v>653</v>
      </c>
      <c r="C217" s="100">
        <v>50299</v>
      </c>
      <c r="D217" s="6" t="s">
        <v>346</v>
      </c>
      <c r="E217" s="100" t="s">
        <v>357</v>
      </c>
      <c r="F217" s="6" t="s">
        <v>346</v>
      </c>
      <c r="G217" s="6" t="s">
        <v>654</v>
      </c>
      <c r="H217" s="100" t="s">
        <v>41</v>
      </c>
      <c r="I217" s="101">
        <v>10000</v>
      </c>
    </row>
    <row r="218" spans="1:9" ht="24.95" customHeight="1">
      <c r="A218" s="100" t="s">
        <v>354</v>
      </c>
      <c r="B218" s="6" t="s">
        <v>655</v>
      </c>
      <c r="C218" s="100" t="s">
        <v>354</v>
      </c>
      <c r="D218" s="6" t="s">
        <v>354</v>
      </c>
      <c r="E218" s="100" t="s">
        <v>354</v>
      </c>
      <c r="F218" s="6" t="s">
        <v>354</v>
      </c>
      <c r="G218" s="6" t="s">
        <v>354</v>
      </c>
      <c r="H218" s="100" t="s">
        <v>354</v>
      </c>
      <c r="I218" s="101">
        <v>6500000</v>
      </c>
    </row>
    <row r="219" spans="1:9" ht="24.95" customHeight="1">
      <c r="A219" s="100" t="s">
        <v>175</v>
      </c>
      <c r="B219" s="6" t="s">
        <v>656</v>
      </c>
      <c r="C219" s="100">
        <v>50901</v>
      </c>
      <c r="D219" s="6" t="s">
        <v>347</v>
      </c>
      <c r="E219" s="100" t="s">
        <v>626</v>
      </c>
      <c r="F219" s="6" t="s">
        <v>627</v>
      </c>
      <c r="G219" s="6" t="s">
        <v>657</v>
      </c>
      <c r="H219" s="100" t="s">
        <v>41</v>
      </c>
      <c r="I219" s="101">
        <v>6500000</v>
      </c>
    </row>
    <row r="220" spans="1:9" ht="24.95" customHeight="1">
      <c r="A220" s="100" t="s">
        <v>354</v>
      </c>
      <c r="B220" s="6" t="s">
        <v>658</v>
      </c>
      <c r="C220" s="100" t="s">
        <v>354</v>
      </c>
      <c r="D220" s="6" t="s">
        <v>354</v>
      </c>
      <c r="E220" s="100" t="s">
        <v>354</v>
      </c>
      <c r="F220" s="6" t="s">
        <v>354</v>
      </c>
      <c r="G220" s="6" t="s">
        <v>354</v>
      </c>
      <c r="H220" s="100" t="s">
        <v>354</v>
      </c>
      <c r="I220" s="101">
        <v>289080</v>
      </c>
    </row>
    <row r="221" spans="1:9" ht="24.95" customHeight="1">
      <c r="A221" s="100" t="s">
        <v>176</v>
      </c>
      <c r="B221" s="6" t="s">
        <v>659</v>
      </c>
      <c r="C221" s="100">
        <v>50901</v>
      </c>
      <c r="D221" s="6" t="s">
        <v>347</v>
      </c>
      <c r="E221" s="100" t="s">
        <v>626</v>
      </c>
      <c r="F221" s="6" t="s">
        <v>627</v>
      </c>
      <c r="G221" s="6" t="s">
        <v>660</v>
      </c>
      <c r="H221" s="100" t="s">
        <v>41</v>
      </c>
      <c r="I221" s="101">
        <v>289080</v>
      </c>
    </row>
    <row r="222" spans="1:9" ht="24.95" customHeight="1">
      <c r="A222" s="100" t="s">
        <v>354</v>
      </c>
      <c r="B222" s="6" t="s">
        <v>661</v>
      </c>
      <c r="C222" s="100" t="s">
        <v>354</v>
      </c>
      <c r="D222" s="6" t="s">
        <v>354</v>
      </c>
      <c r="E222" s="100" t="s">
        <v>354</v>
      </c>
      <c r="F222" s="6" t="s">
        <v>354</v>
      </c>
      <c r="G222" s="6" t="s">
        <v>354</v>
      </c>
      <c r="H222" s="100" t="s">
        <v>354</v>
      </c>
      <c r="I222" s="101">
        <v>200000</v>
      </c>
    </row>
    <row r="223" spans="1:9" ht="24.95" customHeight="1">
      <c r="A223" s="100" t="s">
        <v>177</v>
      </c>
      <c r="B223" s="6" t="s">
        <v>662</v>
      </c>
      <c r="C223" s="100">
        <v>50901</v>
      </c>
      <c r="D223" s="6" t="s">
        <v>347</v>
      </c>
      <c r="E223" s="100" t="s">
        <v>482</v>
      </c>
      <c r="F223" s="6" t="s">
        <v>348</v>
      </c>
      <c r="G223" s="6" t="s">
        <v>663</v>
      </c>
      <c r="H223" s="100" t="s">
        <v>41</v>
      </c>
      <c r="I223" s="101">
        <v>200000</v>
      </c>
    </row>
    <row r="224" spans="1:9" ht="24.95" customHeight="1">
      <c r="A224" s="100" t="s">
        <v>354</v>
      </c>
      <c r="B224" s="6" t="s">
        <v>664</v>
      </c>
      <c r="C224" s="100" t="s">
        <v>354</v>
      </c>
      <c r="D224" s="6" t="s">
        <v>354</v>
      </c>
      <c r="E224" s="100" t="s">
        <v>354</v>
      </c>
      <c r="F224" s="6" t="s">
        <v>354</v>
      </c>
      <c r="G224" s="6" t="s">
        <v>354</v>
      </c>
      <c r="H224" s="100" t="s">
        <v>354</v>
      </c>
      <c r="I224" s="101">
        <f>SUM(I225:I231)</f>
        <v>1308500</v>
      </c>
    </row>
    <row r="225" spans="1:9" ht="24.95" customHeight="1">
      <c r="A225" s="100" t="s">
        <v>178</v>
      </c>
      <c r="B225" s="6" t="s">
        <v>665</v>
      </c>
      <c r="C225" s="100">
        <v>50901</v>
      </c>
      <c r="D225" s="6" t="s">
        <v>347</v>
      </c>
      <c r="E225" s="100" t="s">
        <v>482</v>
      </c>
      <c r="F225" s="6" t="s">
        <v>348</v>
      </c>
      <c r="G225" s="6" t="s">
        <v>666</v>
      </c>
      <c r="H225" s="100" t="s">
        <v>41</v>
      </c>
      <c r="I225" s="101">
        <v>22500</v>
      </c>
    </row>
    <row r="226" spans="1:9" ht="24.95" customHeight="1">
      <c r="A226" s="100" t="s">
        <v>178</v>
      </c>
      <c r="B226" s="6" t="s">
        <v>665</v>
      </c>
      <c r="C226" s="100">
        <v>50901</v>
      </c>
      <c r="D226" s="6" t="s">
        <v>347</v>
      </c>
      <c r="E226" s="100" t="s">
        <v>482</v>
      </c>
      <c r="F226" s="6" t="s">
        <v>348</v>
      </c>
      <c r="G226" s="6" t="s">
        <v>667</v>
      </c>
      <c r="H226" s="100" t="s">
        <v>41</v>
      </c>
      <c r="I226" s="101">
        <v>165000</v>
      </c>
    </row>
    <row r="227" spans="1:9" ht="24.95" customHeight="1">
      <c r="A227" s="100" t="s">
        <v>178</v>
      </c>
      <c r="B227" s="6" t="s">
        <v>665</v>
      </c>
      <c r="C227" s="100">
        <v>50205</v>
      </c>
      <c r="D227" s="6" t="s">
        <v>412</v>
      </c>
      <c r="E227" s="100" t="s">
        <v>413</v>
      </c>
      <c r="F227" s="6" t="s">
        <v>412</v>
      </c>
      <c r="G227" s="6" t="s">
        <v>668</v>
      </c>
      <c r="H227" s="100" t="s">
        <v>41</v>
      </c>
      <c r="I227" s="101">
        <v>400000</v>
      </c>
    </row>
    <row r="228" spans="1:9" ht="24.95" customHeight="1">
      <c r="A228" s="100" t="s">
        <v>178</v>
      </c>
      <c r="B228" s="6" t="s">
        <v>665</v>
      </c>
      <c r="C228" s="100">
        <v>50901</v>
      </c>
      <c r="D228" s="6" t="s">
        <v>347</v>
      </c>
      <c r="E228" s="100" t="s">
        <v>482</v>
      </c>
      <c r="F228" s="6" t="s">
        <v>348</v>
      </c>
      <c r="G228" s="6" t="s">
        <v>669</v>
      </c>
      <c r="H228" s="100" t="s">
        <v>41</v>
      </c>
      <c r="I228" s="101">
        <v>231800</v>
      </c>
    </row>
    <row r="229" spans="1:9" ht="24.95" customHeight="1">
      <c r="A229" s="100" t="s">
        <v>178</v>
      </c>
      <c r="B229" s="6" t="s">
        <v>665</v>
      </c>
      <c r="C229" s="100">
        <v>50901</v>
      </c>
      <c r="D229" s="6" t="s">
        <v>347</v>
      </c>
      <c r="E229" s="100" t="s">
        <v>482</v>
      </c>
      <c r="F229" s="6" t="s">
        <v>348</v>
      </c>
      <c r="G229" s="6" t="s">
        <v>670</v>
      </c>
      <c r="H229" s="100" t="s">
        <v>41</v>
      </c>
      <c r="I229" s="101">
        <v>79200</v>
      </c>
    </row>
    <row r="230" spans="1:9" ht="24.95" customHeight="1">
      <c r="A230" s="100" t="s">
        <v>178</v>
      </c>
      <c r="B230" s="6" t="s">
        <v>665</v>
      </c>
      <c r="C230" s="100">
        <v>50901</v>
      </c>
      <c r="D230" s="6" t="s">
        <v>347</v>
      </c>
      <c r="E230" s="100" t="s">
        <v>671</v>
      </c>
      <c r="F230" s="6" t="s">
        <v>672</v>
      </c>
      <c r="G230" s="6" t="s">
        <v>673</v>
      </c>
      <c r="H230" s="100" t="s">
        <v>41</v>
      </c>
      <c r="I230" s="101">
        <v>120000</v>
      </c>
    </row>
    <row r="231" spans="1:9" ht="24.95" customHeight="1">
      <c r="A231" s="100" t="s">
        <v>178</v>
      </c>
      <c r="B231" s="6" t="s">
        <v>665</v>
      </c>
      <c r="C231" s="100">
        <v>50901</v>
      </c>
      <c r="D231" s="6" t="s">
        <v>347</v>
      </c>
      <c r="E231" s="100" t="s">
        <v>482</v>
      </c>
      <c r="F231" s="6" t="s">
        <v>348</v>
      </c>
      <c r="G231" s="6" t="s">
        <v>674</v>
      </c>
      <c r="H231" s="100" t="s">
        <v>41</v>
      </c>
      <c r="I231" s="101">
        <v>290000</v>
      </c>
    </row>
    <row r="232" spans="1:9" ht="24.95" customHeight="1">
      <c r="A232" s="100" t="s">
        <v>354</v>
      </c>
      <c r="B232" s="6" t="s">
        <v>675</v>
      </c>
      <c r="C232" s="100" t="s">
        <v>354</v>
      </c>
      <c r="D232" s="6" t="s">
        <v>354</v>
      </c>
      <c r="E232" s="100" t="s">
        <v>354</v>
      </c>
      <c r="F232" s="6" t="s">
        <v>354</v>
      </c>
      <c r="G232" s="6" t="s">
        <v>354</v>
      </c>
      <c r="H232" s="100" t="s">
        <v>354</v>
      </c>
      <c r="I232" s="101">
        <f>SUM(I233:I234)</f>
        <v>385000</v>
      </c>
    </row>
    <row r="233" spans="1:9" ht="24.95" customHeight="1">
      <c r="A233" s="100" t="s">
        <v>179</v>
      </c>
      <c r="B233" s="6" t="s">
        <v>676</v>
      </c>
      <c r="C233" s="100">
        <v>50901</v>
      </c>
      <c r="D233" s="6" t="s">
        <v>347</v>
      </c>
      <c r="E233" s="100" t="s">
        <v>482</v>
      </c>
      <c r="F233" s="6" t="s">
        <v>348</v>
      </c>
      <c r="G233" s="6" t="s">
        <v>677</v>
      </c>
      <c r="H233" s="100" t="s">
        <v>41</v>
      </c>
      <c r="I233" s="101">
        <v>300000</v>
      </c>
    </row>
    <row r="234" spans="1:9" ht="24.95" customHeight="1">
      <c r="A234" s="100" t="s">
        <v>180</v>
      </c>
      <c r="B234" s="6" t="s">
        <v>678</v>
      </c>
      <c r="C234" s="100">
        <v>50299</v>
      </c>
      <c r="D234" s="6" t="s">
        <v>346</v>
      </c>
      <c r="E234" s="100" t="s">
        <v>357</v>
      </c>
      <c r="F234" s="6" t="s">
        <v>346</v>
      </c>
      <c r="G234" s="6" t="s">
        <v>679</v>
      </c>
      <c r="H234" s="100" t="s">
        <v>41</v>
      </c>
      <c r="I234" s="101">
        <v>85000</v>
      </c>
    </row>
    <row r="235" spans="1:9" ht="24.95" customHeight="1">
      <c r="A235" s="100" t="s">
        <v>354</v>
      </c>
      <c r="B235" s="6" t="s">
        <v>680</v>
      </c>
      <c r="C235" s="100" t="s">
        <v>354</v>
      </c>
      <c r="D235" s="6" t="s">
        <v>354</v>
      </c>
      <c r="E235" s="100" t="s">
        <v>354</v>
      </c>
      <c r="F235" s="6" t="s">
        <v>354</v>
      </c>
      <c r="G235" s="6" t="s">
        <v>354</v>
      </c>
      <c r="H235" s="100" t="s">
        <v>354</v>
      </c>
      <c r="I235" s="101">
        <f>SUM(I236:I243)</f>
        <v>1396890.72</v>
      </c>
    </row>
    <row r="236" spans="1:9" ht="24.95" customHeight="1">
      <c r="A236" s="100" t="s">
        <v>181</v>
      </c>
      <c r="B236" s="6" t="s">
        <v>681</v>
      </c>
      <c r="C236" s="100">
        <v>50901</v>
      </c>
      <c r="D236" s="6" t="s">
        <v>347</v>
      </c>
      <c r="E236" s="100" t="s">
        <v>682</v>
      </c>
      <c r="F236" s="6" t="s">
        <v>683</v>
      </c>
      <c r="G236" s="6" t="s">
        <v>684</v>
      </c>
      <c r="H236" s="100" t="s">
        <v>41</v>
      </c>
      <c r="I236" s="101">
        <v>46800</v>
      </c>
    </row>
    <row r="237" spans="1:9" ht="24.95" customHeight="1">
      <c r="A237" s="100" t="s">
        <v>181</v>
      </c>
      <c r="B237" s="6" t="s">
        <v>681</v>
      </c>
      <c r="C237" s="100">
        <v>50901</v>
      </c>
      <c r="D237" s="6" t="s">
        <v>347</v>
      </c>
      <c r="E237" s="100" t="s">
        <v>482</v>
      </c>
      <c r="F237" s="6" t="s">
        <v>348</v>
      </c>
      <c r="G237" s="6" t="s">
        <v>685</v>
      </c>
      <c r="H237" s="100" t="s">
        <v>41</v>
      </c>
      <c r="I237" s="101">
        <v>54000</v>
      </c>
    </row>
    <row r="238" spans="1:9" ht="24.95" customHeight="1">
      <c r="A238" s="100" t="s">
        <v>181</v>
      </c>
      <c r="B238" s="6" t="s">
        <v>681</v>
      </c>
      <c r="C238" s="100">
        <v>50901</v>
      </c>
      <c r="D238" s="6" t="s">
        <v>347</v>
      </c>
      <c r="E238" s="100" t="s">
        <v>482</v>
      </c>
      <c r="F238" s="6" t="s">
        <v>348</v>
      </c>
      <c r="G238" s="6" t="s">
        <v>686</v>
      </c>
      <c r="H238" s="100" t="s">
        <v>41</v>
      </c>
      <c r="I238" s="101">
        <v>2200</v>
      </c>
    </row>
    <row r="239" spans="1:9" ht="24.95" customHeight="1">
      <c r="A239" s="100" t="s">
        <v>181</v>
      </c>
      <c r="B239" s="6" t="s">
        <v>681</v>
      </c>
      <c r="C239" s="100">
        <v>50299</v>
      </c>
      <c r="D239" s="6" t="s">
        <v>346</v>
      </c>
      <c r="E239" s="100" t="s">
        <v>357</v>
      </c>
      <c r="F239" s="6" t="s">
        <v>346</v>
      </c>
      <c r="G239" s="6" t="s">
        <v>687</v>
      </c>
      <c r="H239" s="100" t="s">
        <v>41</v>
      </c>
      <c r="I239" s="101">
        <v>90000</v>
      </c>
    </row>
    <row r="240" spans="1:9" ht="24.95" customHeight="1">
      <c r="A240" s="100" t="s">
        <v>181</v>
      </c>
      <c r="B240" s="6" t="s">
        <v>681</v>
      </c>
      <c r="C240" s="100">
        <v>50901</v>
      </c>
      <c r="D240" s="6" t="s">
        <v>347</v>
      </c>
      <c r="E240" s="100" t="s">
        <v>482</v>
      </c>
      <c r="F240" s="6" t="s">
        <v>348</v>
      </c>
      <c r="G240" s="6" t="s">
        <v>688</v>
      </c>
      <c r="H240" s="100" t="s">
        <v>41</v>
      </c>
      <c r="I240" s="101">
        <v>140000</v>
      </c>
    </row>
    <row r="241" spans="1:9" ht="24.95" customHeight="1">
      <c r="A241" s="100" t="s">
        <v>181</v>
      </c>
      <c r="B241" s="6" t="s">
        <v>803</v>
      </c>
      <c r="C241" s="100" t="s">
        <v>790</v>
      </c>
      <c r="D241" s="6" t="s">
        <v>346</v>
      </c>
      <c r="E241" s="100">
        <v>30299</v>
      </c>
      <c r="F241" s="6" t="s">
        <v>346</v>
      </c>
      <c r="G241" s="6" t="s">
        <v>802</v>
      </c>
      <c r="H241" s="100" t="s">
        <v>41</v>
      </c>
      <c r="I241" s="101">
        <v>29600</v>
      </c>
    </row>
    <row r="242" spans="1:9" ht="24.95" customHeight="1">
      <c r="A242" s="100" t="s">
        <v>181</v>
      </c>
      <c r="B242" s="6" t="s">
        <v>803</v>
      </c>
      <c r="C242" s="100" t="s">
        <v>790</v>
      </c>
      <c r="D242" s="6" t="s">
        <v>346</v>
      </c>
      <c r="E242" s="100">
        <v>30299</v>
      </c>
      <c r="F242" s="6" t="s">
        <v>346</v>
      </c>
      <c r="G242" s="6" t="s">
        <v>804</v>
      </c>
      <c r="H242" s="100" t="s">
        <v>41</v>
      </c>
      <c r="I242" s="101">
        <v>129330.72</v>
      </c>
    </row>
    <row r="243" spans="1:9" ht="24.95" customHeight="1">
      <c r="A243" s="100" t="s">
        <v>181</v>
      </c>
      <c r="B243" s="6" t="s">
        <v>803</v>
      </c>
      <c r="C243" s="100" t="s">
        <v>790</v>
      </c>
      <c r="D243" s="6" t="s">
        <v>346</v>
      </c>
      <c r="E243" s="100">
        <v>30299</v>
      </c>
      <c r="F243" s="6" t="s">
        <v>346</v>
      </c>
      <c r="G243" s="6" t="s">
        <v>805</v>
      </c>
      <c r="H243" s="100" t="s">
        <v>41</v>
      </c>
      <c r="I243" s="101">
        <v>904960</v>
      </c>
    </row>
    <row r="244" spans="1:9" ht="24.95" customHeight="1">
      <c r="A244" s="100" t="s">
        <v>354</v>
      </c>
      <c r="B244" s="6" t="s">
        <v>689</v>
      </c>
      <c r="C244" s="100" t="s">
        <v>354</v>
      </c>
      <c r="D244" s="6" t="s">
        <v>354</v>
      </c>
      <c r="E244" s="100" t="s">
        <v>354</v>
      </c>
      <c r="F244" s="6" t="s">
        <v>354</v>
      </c>
      <c r="G244" s="6" t="s">
        <v>354</v>
      </c>
      <c r="H244" s="100" t="s">
        <v>354</v>
      </c>
      <c r="I244" s="101">
        <v>375000</v>
      </c>
    </row>
    <row r="245" spans="1:9" ht="24.95" customHeight="1">
      <c r="A245" s="100" t="s">
        <v>182</v>
      </c>
      <c r="B245" s="6" t="s">
        <v>690</v>
      </c>
      <c r="C245" s="100">
        <v>50901</v>
      </c>
      <c r="D245" s="6" t="s">
        <v>347</v>
      </c>
      <c r="E245" s="100" t="s">
        <v>691</v>
      </c>
      <c r="F245" s="6" t="s">
        <v>692</v>
      </c>
      <c r="G245" s="6" t="s">
        <v>693</v>
      </c>
      <c r="H245" s="100" t="s">
        <v>41</v>
      </c>
      <c r="I245" s="101">
        <v>375000</v>
      </c>
    </row>
    <row r="246" spans="1:9" ht="24.95" customHeight="1">
      <c r="A246" s="100" t="s">
        <v>354</v>
      </c>
      <c r="B246" s="6" t="s">
        <v>694</v>
      </c>
      <c r="C246" s="100" t="s">
        <v>354</v>
      </c>
      <c r="D246" s="6" t="s">
        <v>354</v>
      </c>
      <c r="E246" s="100" t="s">
        <v>354</v>
      </c>
      <c r="F246" s="6" t="s">
        <v>354</v>
      </c>
      <c r="G246" s="6" t="s">
        <v>354</v>
      </c>
      <c r="H246" s="100" t="s">
        <v>354</v>
      </c>
      <c r="I246" s="101">
        <f>SUM(I247:I250)</f>
        <v>1018000</v>
      </c>
    </row>
    <row r="247" spans="1:9" ht="24.95" customHeight="1">
      <c r="A247" s="100" t="s">
        <v>183</v>
      </c>
      <c r="B247" s="6" t="s">
        <v>695</v>
      </c>
      <c r="C247" s="100">
        <v>50901</v>
      </c>
      <c r="D247" s="6" t="s">
        <v>347</v>
      </c>
      <c r="E247" s="100" t="s">
        <v>482</v>
      </c>
      <c r="F247" s="6" t="s">
        <v>348</v>
      </c>
      <c r="G247" s="6" t="s">
        <v>696</v>
      </c>
      <c r="H247" s="100" t="s">
        <v>41</v>
      </c>
      <c r="I247" s="101">
        <v>450000</v>
      </c>
    </row>
    <row r="248" spans="1:9" ht="24.95" customHeight="1">
      <c r="A248" s="100" t="s">
        <v>183</v>
      </c>
      <c r="B248" s="6" t="s">
        <v>695</v>
      </c>
      <c r="C248" s="100">
        <v>50205</v>
      </c>
      <c r="D248" s="6" t="s">
        <v>412</v>
      </c>
      <c r="E248" s="100" t="s">
        <v>413</v>
      </c>
      <c r="F248" s="6" t="s">
        <v>412</v>
      </c>
      <c r="G248" s="6" t="s">
        <v>697</v>
      </c>
      <c r="H248" s="100" t="s">
        <v>41</v>
      </c>
      <c r="I248" s="101">
        <v>300000</v>
      </c>
    </row>
    <row r="249" spans="1:9" ht="24.95" customHeight="1">
      <c r="A249" s="100" t="s">
        <v>183</v>
      </c>
      <c r="B249" s="6" t="s">
        <v>695</v>
      </c>
      <c r="C249" s="100">
        <v>50205</v>
      </c>
      <c r="D249" s="6" t="s">
        <v>412</v>
      </c>
      <c r="E249" s="100" t="s">
        <v>413</v>
      </c>
      <c r="F249" s="6" t="s">
        <v>412</v>
      </c>
      <c r="G249" s="6" t="s">
        <v>698</v>
      </c>
      <c r="H249" s="100" t="s">
        <v>41</v>
      </c>
      <c r="I249" s="101">
        <v>250000</v>
      </c>
    </row>
    <row r="250" spans="1:9" ht="24.95" customHeight="1">
      <c r="A250" s="100" t="s">
        <v>183</v>
      </c>
      <c r="B250" s="6" t="s">
        <v>695</v>
      </c>
      <c r="C250" s="100">
        <v>50201</v>
      </c>
      <c r="D250" s="6" t="s">
        <v>332</v>
      </c>
      <c r="E250" s="100" t="s">
        <v>409</v>
      </c>
      <c r="F250" s="6" t="s">
        <v>410</v>
      </c>
      <c r="G250" s="6" t="s">
        <v>699</v>
      </c>
      <c r="H250" s="100" t="s">
        <v>41</v>
      </c>
      <c r="I250" s="101">
        <v>18000</v>
      </c>
    </row>
    <row r="251" spans="1:9" ht="24.95" customHeight="1">
      <c r="A251" s="100" t="s">
        <v>354</v>
      </c>
      <c r="B251" s="6" t="s">
        <v>700</v>
      </c>
      <c r="C251" s="100" t="s">
        <v>354</v>
      </c>
      <c r="D251" s="6" t="s">
        <v>354</v>
      </c>
      <c r="E251" s="100" t="s">
        <v>354</v>
      </c>
      <c r="F251" s="6" t="s">
        <v>354</v>
      </c>
      <c r="G251" s="6" t="s">
        <v>354</v>
      </c>
      <c r="H251" s="100" t="s">
        <v>354</v>
      </c>
      <c r="I251" s="101">
        <f>SUM(I252:I254)</f>
        <v>1650000</v>
      </c>
    </row>
    <row r="252" spans="1:9" ht="24.95" customHeight="1">
      <c r="A252" s="100" t="s">
        <v>184</v>
      </c>
      <c r="B252" s="6" t="s">
        <v>701</v>
      </c>
      <c r="C252" s="100">
        <v>50205</v>
      </c>
      <c r="D252" s="6" t="s">
        <v>412</v>
      </c>
      <c r="E252" s="100" t="s">
        <v>413</v>
      </c>
      <c r="F252" s="6" t="s">
        <v>412</v>
      </c>
      <c r="G252" s="6" t="s">
        <v>702</v>
      </c>
      <c r="H252" s="100" t="s">
        <v>41</v>
      </c>
      <c r="I252" s="101">
        <v>100000</v>
      </c>
    </row>
    <row r="253" spans="1:9" ht="24.95" customHeight="1">
      <c r="A253" s="100" t="s">
        <v>184</v>
      </c>
      <c r="B253" s="6" t="s">
        <v>701</v>
      </c>
      <c r="C253" s="100">
        <v>50205</v>
      </c>
      <c r="D253" s="6" t="s">
        <v>412</v>
      </c>
      <c r="E253" s="100" t="s">
        <v>413</v>
      </c>
      <c r="F253" s="6" t="s">
        <v>412</v>
      </c>
      <c r="G253" s="6" t="s">
        <v>703</v>
      </c>
      <c r="H253" s="100" t="s">
        <v>41</v>
      </c>
      <c r="I253" s="101">
        <v>200000</v>
      </c>
    </row>
    <row r="254" spans="1:9" ht="24.95" customHeight="1">
      <c r="A254" s="100" t="s">
        <v>184</v>
      </c>
      <c r="B254" s="6" t="s">
        <v>701</v>
      </c>
      <c r="C254" s="100">
        <v>50201</v>
      </c>
      <c r="D254" s="6" t="s">
        <v>332</v>
      </c>
      <c r="E254" s="100" t="s">
        <v>409</v>
      </c>
      <c r="F254" s="6" t="s">
        <v>410</v>
      </c>
      <c r="G254" s="6" t="s">
        <v>704</v>
      </c>
      <c r="H254" s="100" t="s">
        <v>41</v>
      </c>
      <c r="I254" s="101">
        <v>1350000</v>
      </c>
    </row>
    <row r="255" spans="1:9" ht="24.95" customHeight="1">
      <c r="A255" s="100" t="s">
        <v>354</v>
      </c>
      <c r="B255" s="6" t="s">
        <v>705</v>
      </c>
      <c r="C255" s="100" t="s">
        <v>354</v>
      </c>
      <c r="D255" s="6" t="s">
        <v>354</v>
      </c>
      <c r="E255" s="100" t="s">
        <v>354</v>
      </c>
      <c r="F255" s="6" t="s">
        <v>354</v>
      </c>
      <c r="G255" s="6" t="s">
        <v>354</v>
      </c>
      <c r="H255" s="100" t="s">
        <v>354</v>
      </c>
      <c r="I255" s="101">
        <f>SUM(I256:I257)</f>
        <v>3647770.76</v>
      </c>
    </row>
    <row r="256" spans="1:9" ht="24.95" customHeight="1">
      <c r="A256" s="100" t="s">
        <v>185</v>
      </c>
      <c r="B256" s="6" t="s">
        <v>706</v>
      </c>
      <c r="C256" s="100">
        <v>50102</v>
      </c>
      <c r="D256" s="6" t="s">
        <v>327</v>
      </c>
      <c r="E256" s="100" t="s">
        <v>372</v>
      </c>
      <c r="F256" s="6" t="s">
        <v>330</v>
      </c>
      <c r="G256" s="6" t="s">
        <v>373</v>
      </c>
      <c r="H256" s="100" t="s">
        <v>40</v>
      </c>
      <c r="I256" s="101">
        <v>3377770.76</v>
      </c>
    </row>
    <row r="257" spans="1:9" ht="24.95" customHeight="1">
      <c r="A257" s="100" t="s">
        <v>186</v>
      </c>
      <c r="B257" s="6" t="s">
        <v>707</v>
      </c>
      <c r="C257" s="100">
        <v>50102</v>
      </c>
      <c r="D257" s="6" t="s">
        <v>327</v>
      </c>
      <c r="E257" s="100" t="s">
        <v>372</v>
      </c>
      <c r="F257" s="6" t="s">
        <v>330</v>
      </c>
      <c r="G257" s="6" t="s">
        <v>708</v>
      </c>
      <c r="H257" s="100" t="s">
        <v>40</v>
      </c>
      <c r="I257" s="101">
        <v>270000</v>
      </c>
    </row>
    <row r="258" spans="1:9" ht="24.95" customHeight="1">
      <c r="A258" s="100" t="s">
        <v>354</v>
      </c>
      <c r="B258" s="6" t="s">
        <v>709</v>
      </c>
      <c r="C258" s="100" t="s">
        <v>354</v>
      </c>
      <c r="D258" s="6" t="s">
        <v>354</v>
      </c>
      <c r="E258" s="100" t="s">
        <v>354</v>
      </c>
      <c r="F258" s="6" t="s">
        <v>354</v>
      </c>
      <c r="G258" s="6" t="s">
        <v>354</v>
      </c>
      <c r="H258" s="100" t="s">
        <v>354</v>
      </c>
      <c r="I258" s="101">
        <f>SUM(I259:I260)</f>
        <v>2600000</v>
      </c>
    </row>
    <row r="259" spans="1:9" ht="24.95" customHeight="1">
      <c r="A259" s="100" t="s">
        <v>187</v>
      </c>
      <c r="B259" s="6" t="s">
        <v>710</v>
      </c>
      <c r="C259" s="100">
        <v>50901</v>
      </c>
      <c r="D259" s="6" t="s">
        <v>347</v>
      </c>
      <c r="E259" s="100" t="s">
        <v>682</v>
      </c>
      <c r="F259" s="6" t="s">
        <v>683</v>
      </c>
      <c r="G259" s="6" t="s">
        <v>711</v>
      </c>
      <c r="H259" s="100" t="s">
        <v>41</v>
      </c>
      <c r="I259" s="101">
        <v>1000000</v>
      </c>
    </row>
    <row r="260" spans="1:9" ht="24.95" customHeight="1">
      <c r="A260" s="100" t="s">
        <v>188</v>
      </c>
      <c r="B260" s="6" t="s">
        <v>712</v>
      </c>
      <c r="C260" s="100">
        <v>50901</v>
      </c>
      <c r="D260" s="6" t="s">
        <v>347</v>
      </c>
      <c r="E260" s="100" t="s">
        <v>682</v>
      </c>
      <c r="F260" s="6" t="s">
        <v>683</v>
      </c>
      <c r="G260" s="6" t="s">
        <v>713</v>
      </c>
      <c r="H260" s="100" t="s">
        <v>41</v>
      </c>
      <c r="I260" s="101">
        <v>1600000</v>
      </c>
    </row>
    <row r="261" spans="1:9" ht="24.95" customHeight="1">
      <c r="A261" s="100" t="s">
        <v>354</v>
      </c>
      <c r="B261" s="6" t="s">
        <v>714</v>
      </c>
      <c r="C261" s="100" t="s">
        <v>354</v>
      </c>
      <c r="D261" s="6" t="s">
        <v>354</v>
      </c>
      <c r="E261" s="100" t="s">
        <v>354</v>
      </c>
      <c r="F261" s="6" t="s">
        <v>354</v>
      </c>
      <c r="G261" s="6" t="s">
        <v>354</v>
      </c>
      <c r="H261" s="100" t="s">
        <v>354</v>
      </c>
      <c r="I261" s="101">
        <v>50000</v>
      </c>
    </row>
    <row r="262" spans="1:9" ht="24.95" customHeight="1">
      <c r="A262" s="100" t="s">
        <v>189</v>
      </c>
      <c r="B262" s="6" t="s">
        <v>715</v>
      </c>
      <c r="C262" s="100">
        <v>50901</v>
      </c>
      <c r="D262" s="6" t="s">
        <v>347</v>
      </c>
      <c r="E262" s="100" t="s">
        <v>682</v>
      </c>
      <c r="F262" s="6" t="s">
        <v>683</v>
      </c>
      <c r="G262" s="6" t="s">
        <v>716</v>
      </c>
      <c r="H262" s="100" t="s">
        <v>41</v>
      </c>
      <c r="I262" s="101">
        <v>50000</v>
      </c>
    </row>
    <row r="263" spans="1:9" ht="24.95" customHeight="1">
      <c r="A263" s="100" t="s">
        <v>354</v>
      </c>
      <c r="B263" s="6" t="s">
        <v>717</v>
      </c>
      <c r="C263" s="100" t="s">
        <v>354</v>
      </c>
      <c r="D263" s="6" t="s">
        <v>354</v>
      </c>
      <c r="E263" s="100" t="s">
        <v>354</v>
      </c>
      <c r="F263" s="6" t="s">
        <v>354</v>
      </c>
      <c r="G263" s="6" t="s">
        <v>354</v>
      </c>
      <c r="H263" s="100" t="s">
        <v>354</v>
      </c>
      <c r="I263" s="101">
        <f>SUM(I264:I269)</f>
        <v>940344.2</v>
      </c>
    </row>
    <row r="264" spans="1:9" ht="24.95" customHeight="1">
      <c r="A264" s="100" t="s">
        <v>190</v>
      </c>
      <c r="B264" s="6" t="s">
        <v>718</v>
      </c>
      <c r="C264" s="100">
        <v>50299</v>
      </c>
      <c r="D264" s="6" t="s">
        <v>346</v>
      </c>
      <c r="E264" s="100" t="s">
        <v>357</v>
      </c>
      <c r="F264" s="6" t="s">
        <v>346</v>
      </c>
      <c r="G264" s="6" t="s">
        <v>719</v>
      </c>
      <c r="H264" s="100" t="s">
        <v>41</v>
      </c>
      <c r="I264" s="101">
        <v>100000</v>
      </c>
    </row>
    <row r="265" spans="1:9" ht="24.95" customHeight="1">
      <c r="A265" s="100" t="s">
        <v>190</v>
      </c>
      <c r="B265" s="6" t="s">
        <v>718</v>
      </c>
      <c r="C265" s="100">
        <v>50901</v>
      </c>
      <c r="D265" s="6" t="s">
        <v>347</v>
      </c>
      <c r="E265" s="100" t="s">
        <v>482</v>
      </c>
      <c r="F265" s="6" t="s">
        <v>348</v>
      </c>
      <c r="G265" s="6" t="s">
        <v>720</v>
      </c>
      <c r="H265" s="100" t="s">
        <v>41</v>
      </c>
      <c r="I265" s="101">
        <v>130344.2</v>
      </c>
    </row>
    <row r="266" spans="1:9" ht="24.95" customHeight="1">
      <c r="A266" s="100" t="s">
        <v>190</v>
      </c>
      <c r="B266" s="6" t="s">
        <v>718</v>
      </c>
      <c r="C266" s="100">
        <v>50901</v>
      </c>
      <c r="D266" s="6" t="s">
        <v>347</v>
      </c>
      <c r="E266" s="100" t="s">
        <v>482</v>
      </c>
      <c r="F266" s="6" t="s">
        <v>348</v>
      </c>
      <c r="G266" s="6" t="s">
        <v>721</v>
      </c>
      <c r="H266" s="100" t="s">
        <v>41</v>
      </c>
      <c r="I266" s="101">
        <v>300000</v>
      </c>
    </row>
    <row r="267" spans="1:9" ht="24.95" customHeight="1">
      <c r="A267" s="100" t="s">
        <v>190</v>
      </c>
      <c r="B267" s="6" t="s">
        <v>718</v>
      </c>
      <c r="C267" s="100">
        <v>50205</v>
      </c>
      <c r="D267" s="6" t="s">
        <v>412</v>
      </c>
      <c r="E267" s="100" t="s">
        <v>413</v>
      </c>
      <c r="F267" s="6" t="s">
        <v>412</v>
      </c>
      <c r="G267" s="6" t="s">
        <v>722</v>
      </c>
      <c r="H267" s="100" t="s">
        <v>41</v>
      </c>
      <c r="I267" s="101">
        <v>90000</v>
      </c>
    </row>
    <row r="268" spans="1:9" ht="24.95" customHeight="1">
      <c r="A268" s="100" t="s">
        <v>190</v>
      </c>
      <c r="B268" s="6" t="s">
        <v>718</v>
      </c>
      <c r="C268" s="100">
        <v>50901</v>
      </c>
      <c r="D268" s="6" t="s">
        <v>347</v>
      </c>
      <c r="E268" s="100" t="s">
        <v>482</v>
      </c>
      <c r="F268" s="6" t="s">
        <v>348</v>
      </c>
      <c r="G268" s="6" t="s">
        <v>723</v>
      </c>
      <c r="H268" s="100" t="s">
        <v>41</v>
      </c>
      <c r="I268" s="101">
        <v>300000</v>
      </c>
    </row>
    <row r="269" spans="1:9" ht="24.95" customHeight="1">
      <c r="A269" s="100" t="s">
        <v>190</v>
      </c>
      <c r="B269" s="6" t="s">
        <v>718</v>
      </c>
      <c r="C269" s="100">
        <v>50299</v>
      </c>
      <c r="D269" s="6" t="s">
        <v>346</v>
      </c>
      <c r="E269" s="100" t="s">
        <v>357</v>
      </c>
      <c r="F269" s="6" t="s">
        <v>346</v>
      </c>
      <c r="G269" s="6" t="s">
        <v>724</v>
      </c>
      <c r="H269" s="100" t="s">
        <v>41</v>
      </c>
      <c r="I269" s="101">
        <v>20000</v>
      </c>
    </row>
    <row r="270" spans="1:9" ht="24.95" customHeight="1">
      <c r="A270" s="100" t="s">
        <v>354</v>
      </c>
      <c r="B270" s="6" t="s">
        <v>725</v>
      </c>
      <c r="C270" s="100" t="s">
        <v>354</v>
      </c>
      <c r="D270" s="6" t="s">
        <v>354</v>
      </c>
      <c r="E270" s="100" t="s">
        <v>354</v>
      </c>
      <c r="F270" s="6" t="s">
        <v>354</v>
      </c>
      <c r="G270" s="6" t="s">
        <v>354</v>
      </c>
      <c r="H270" s="100" t="s">
        <v>354</v>
      </c>
      <c r="I270" s="101">
        <f>SUM(I271:I277)</f>
        <v>4400536.5999999996</v>
      </c>
    </row>
    <row r="271" spans="1:9" ht="24.95" customHeight="1">
      <c r="A271" s="100" t="s">
        <v>191</v>
      </c>
      <c r="B271" s="6" t="s">
        <v>726</v>
      </c>
      <c r="C271" s="100">
        <v>50299</v>
      </c>
      <c r="D271" s="6" t="s">
        <v>346</v>
      </c>
      <c r="E271" s="100" t="s">
        <v>357</v>
      </c>
      <c r="F271" s="6" t="s">
        <v>346</v>
      </c>
      <c r="G271" s="6" t="s">
        <v>727</v>
      </c>
      <c r="H271" s="100" t="s">
        <v>41</v>
      </c>
      <c r="I271" s="101">
        <v>148800</v>
      </c>
    </row>
    <row r="272" spans="1:9" ht="24.95" customHeight="1">
      <c r="A272" s="100" t="s">
        <v>191</v>
      </c>
      <c r="B272" s="6" t="s">
        <v>726</v>
      </c>
      <c r="C272" s="100">
        <v>50205</v>
      </c>
      <c r="D272" s="6" t="s">
        <v>412</v>
      </c>
      <c r="E272" s="100" t="s">
        <v>413</v>
      </c>
      <c r="F272" s="6" t="s">
        <v>412</v>
      </c>
      <c r="G272" s="6" t="s">
        <v>728</v>
      </c>
      <c r="H272" s="100" t="s">
        <v>41</v>
      </c>
      <c r="I272" s="101">
        <v>50000</v>
      </c>
    </row>
    <row r="273" spans="1:9" ht="24.95" customHeight="1">
      <c r="A273" s="100" t="s">
        <v>191</v>
      </c>
      <c r="B273" s="6" t="s">
        <v>726</v>
      </c>
      <c r="C273" s="100">
        <v>50201</v>
      </c>
      <c r="D273" s="6" t="s">
        <v>332</v>
      </c>
      <c r="E273" s="100" t="s">
        <v>405</v>
      </c>
      <c r="F273" s="6" t="s">
        <v>406</v>
      </c>
      <c r="G273" s="6" t="s">
        <v>729</v>
      </c>
      <c r="H273" s="100" t="s">
        <v>41</v>
      </c>
      <c r="I273" s="101">
        <v>301047.59999999998</v>
      </c>
    </row>
    <row r="274" spans="1:9" ht="24.95" customHeight="1">
      <c r="A274" s="100" t="s">
        <v>191</v>
      </c>
      <c r="B274" s="6" t="s">
        <v>726</v>
      </c>
      <c r="C274" s="100">
        <v>50205</v>
      </c>
      <c r="D274" s="6" t="s">
        <v>412</v>
      </c>
      <c r="E274" s="100" t="s">
        <v>413</v>
      </c>
      <c r="F274" s="6" t="s">
        <v>412</v>
      </c>
      <c r="G274" s="6" t="s">
        <v>730</v>
      </c>
      <c r="H274" s="100" t="s">
        <v>41</v>
      </c>
      <c r="I274" s="101">
        <v>390000</v>
      </c>
    </row>
    <row r="275" spans="1:9" ht="24.95" customHeight="1">
      <c r="A275" s="100" t="s">
        <v>192</v>
      </c>
      <c r="B275" s="6" t="s">
        <v>731</v>
      </c>
      <c r="C275" s="100">
        <v>50199</v>
      </c>
      <c r="D275" s="6" t="s">
        <v>331</v>
      </c>
      <c r="E275" s="100" t="s">
        <v>370</v>
      </c>
      <c r="F275" s="6" t="s">
        <v>331</v>
      </c>
      <c r="G275" s="6" t="s">
        <v>732</v>
      </c>
      <c r="H275" s="100" t="s">
        <v>41</v>
      </c>
      <c r="I275" s="101">
        <v>243840</v>
      </c>
    </row>
    <row r="276" spans="1:9" ht="24.95" customHeight="1">
      <c r="A276" s="100" t="s">
        <v>192</v>
      </c>
      <c r="B276" s="6" t="s">
        <v>731</v>
      </c>
      <c r="C276" s="100">
        <v>50199</v>
      </c>
      <c r="D276" s="6" t="s">
        <v>331</v>
      </c>
      <c r="E276" s="100" t="s">
        <v>370</v>
      </c>
      <c r="F276" s="6" t="s">
        <v>331</v>
      </c>
      <c r="G276" s="6" t="s">
        <v>733</v>
      </c>
      <c r="H276" s="100" t="s">
        <v>41</v>
      </c>
      <c r="I276" s="101">
        <v>1996849</v>
      </c>
    </row>
    <row r="277" spans="1:9" ht="24.95" customHeight="1">
      <c r="A277" s="100" t="s">
        <v>192</v>
      </c>
      <c r="B277" s="6" t="s">
        <v>731</v>
      </c>
      <c r="C277" s="100">
        <v>50199</v>
      </c>
      <c r="D277" s="6" t="s">
        <v>331</v>
      </c>
      <c r="E277" s="100" t="s">
        <v>370</v>
      </c>
      <c r="F277" s="6" t="s">
        <v>331</v>
      </c>
      <c r="G277" s="6" t="s">
        <v>734</v>
      </c>
      <c r="H277" s="100" t="s">
        <v>41</v>
      </c>
      <c r="I277" s="101">
        <v>1270000</v>
      </c>
    </row>
    <row r="278" spans="1:9" ht="24.95" customHeight="1">
      <c r="A278" s="100" t="s">
        <v>354</v>
      </c>
      <c r="B278" s="6" t="s">
        <v>735</v>
      </c>
      <c r="C278" s="100" t="s">
        <v>354</v>
      </c>
      <c r="D278" s="6" t="s">
        <v>354</v>
      </c>
      <c r="E278" s="100" t="s">
        <v>354</v>
      </c>
      <c r="F278" s="6" t="s">
        <v>354</v>
      </c>
      <c r="G278" s="6" t="s">
        <v>354</v>
      </c>
      <c r="H278" s="100" t="s">
        <v>354</v>
      </c>
      <c r="I278" s="101">
        <f>SUM(I279:I314)</f>
        <v>56472026.420000002</v>
      </c>
    </row>
    <row r="279" spans="1:9" ht="24.95" customHeight="1">
      <c r="A279" s="100" t="s">
        <v>193</v>
      </c>
      <c r="B279" s="6" t="s">
        <v>736</v>
      </c>
      <c r="C279" s="100">
        <v>50299</v>
      </c>
      <c r="D279" s="6" t="s">
        <v>346</v>
      </c>
      <c r="E279" s="100" t="s">
        <v>357</v>
      </c>
      <c r="F279" s="6" t="s">
        <v>346</v>
      </c>
      <c r="G279" s="6" t="s">
        <v>737</v>
      </c>
      <c r="H279" s="100" t="s">
        <v>41</v>
      </c>
      <c r="I279" s="101">
        <v>150000</v>
      </c>
    </row>
    <row r="280" spans="1:9" ht="24.95" customHeight="1">
      <c r="A280" s="100" t="s">
        <v>193</v>
      </c>
      <c r="B280" s="6" t="s">
        <v>736</v>
      </c>
      <c r="C280" s="100">
        <v>50205</v>
      </c>
      <c r="D280" s="6" t="s">
        <v>412</v>
      </c>
      <c r="E280" s="100" t="s">
        <v>413</v>
      </c>
      <c r="F280" s="6" t="s">
        <v>412</v>
      </c>
      <c r="G280" s="6" t="s">
        <v>738</v>
      </c>
      <c r="H280" s="100" t="s">
        <v>41</v>
      </c>
      <c r="I280" s="101">
        <v>5886930</v>
      </c>
    </row>
    <row r="281" spans="1:9" ht="24.95" customHeight="1">
      <c r="A281" s="100" t="s">
        <v>193</v>
      </c>
      <c r="B281" s="6" t="s">
        <v>736</v>
      </c>
      <c r="C281" s="100">
        <v>50299</v>
      </c>
      <c r="D281" s="6" t="s">
        <v>346</v>
      </c>
      <c r="E281" s="100" t="s">
        <v>357</v>
      </c>
      <c r="F281" s="6" t="s">
        <v>346</v>
      </c>
      <c r="G281" s="6" t="s">
        <v>739</v>
      </c>
      <c r="H281" s="100" t="s">
        <v>41</v>
      </c>
      <c r="I281" s="101">
        <v>1575000</v>
      </c>
    </row>
    <row r="282" spans="1:9" ht="24.95" customHeight="1">
      <c r="A282" s="100" t="s">
        <v>193</v>
      </c>
      <c r="B282" s="6" t="s">
        <v>736</v>
      </c>
      <c r="C282" s="100">
        <v>50299</v>
      </c>
      <c r="D282" s="6" t="s">
        <v>346</v>
      </c>
      <c r="E282" s="100" t="s">
        <v>357</v>
      </c>
      <c r="F282" s="6" t="s">
        <v>346</v>
      </c>
      <c r="G282" s="6" t="s">
        <v>740</v>
      </c>
      <c r="H282" s="100" t="s">
        <v>41</v>
      </c>
      <c r="I282" s="101">
        <v>746000</v>
      </c>
    </row>
    <row r="283" spans="1:9" ht="24.95" customHeight="1">
      <c r="A283" s="100" t="s">
        <v>193</v>
      </c>
      <c r="B283" s="6" t="s">
        <v>736</v>
      </c>
      <c r="C283" s="100">
        <v>50299</v>
      </c>
      <c r="D283" s="6" t="s">
        <v>346</v>
      </c>
      <c r="E283" s="100" t="s">
        <v>357</v>
      </c>
      <c r="F283" s="6" t="s">
        <v>346</v>
      </c>
      <c r="G283" s="6" t="s">
        <v>741</v>
      </c>
      <c r="H283" s="100" t="s">
        <v>41</v>
      </c>
      <c r="I283" s="101">
        <v>700000</v>
      </c>
    </row>
    <row r="284" spans="1:9" ht="24.95" customHeight="1">
      <c r="A284" s="100" t="s">
        <v>193</v>
      </c>
      <c r="B284" s="6" t="s">
        <v>736</v>
      </c>
      <c r="C284" s="100">
        <v>50299</v>
      </c>
      <c r="D284" s="6" t="s">
        <v>346</v>
      </c>
      <c r="E284" s="100" t="s">
        <v>357</v>
      </c>
      <c r="F284" s="6" t="s">
        <v>346</v>
      </c>
      <c r="G284" s="6" t="s">
        <v>742</v>
      </c>
      <c r="H284" s="100" t="s">
        <v>41</v>
      </c>
      <c r="I284" s="101">
        <v>600000</v>
      </c>
    </row>
    <row r="285" spans="1:9" ht="24.95" customHeight="1">
      <c r="A285" s="100" t="s">
        <v>193</v>
      </c>
      <c r="B285" s="6" t="s">
        <v>736</v>
      </c>
      <c r="C285" s="100">
        <v>50201</v>
      </c>
      <c r="D285" s="6" t="s">
        <v>332</v>
      </c>
      <c r="E285" s="100" t="s">
        <v>405</v>
      </c>
      <c r="F285" s="6" t="s">
        <v>406</v>
      </c>
      <c r="G285" s="6" t="s">
        <v>743</v>
      </c>
      <c r="H285" s="100" t="s">
        <v>41</v>
      </c>
      <c r="I285" s="101">
        <v>575886.42000000004</v>
      </c>
    </row>
    <row r="286" spans="1:9" ht="24.95" customHeight="1">
      <c r="A286" s="100" t="s">
        <v>193</v>
      </c>
      <c r="B286" s="6" t="s">
        <v>736</v>
      </c>
      <c r="C286" s="100">
        <v>50299</v>
      </c>
      <c r="D286" s="6" t="s">
        <v>346</v>
      </c>
      <c r="E286" s="100" t="s">
        <v>357</v>
      </c>
      <c r="F286" s="6" t="s">
        <v>346</v>
      </c>
      <c r="G286" s="6" t="s">
        <v>744</v>
      </c>
      <c r="H286" s="100" t="s">
        <v>41</v>
      </c>
      <c r="I286" s="101">
        <v>500000</v>
      </c>
    </row>
    <row r="287" spans="1:9" ht="24.95" customHeight="1">
      <c r="A287" s="100" t="s">
        <v>193</v>
      </c>
      <c r="B287" s="6" t="s">
        <v>736</v>
      </c>
      <c r="C287" s="100">
        <v>50307</v>
      </c>
      <c r="D287" s="6" t="s">
        <v>459</v>
      </c>
      <c r="E287" s="100" t="s">
        <v>460</v>
      </c>
      <c r="F287" s="6" t="s">
        <v>459</v>
      </c>
      <c r="G287" s="6" t="s">
        <v>745</v>
      </c>
      <c r="H287" s="100" t="s">
        <v>41</v>
      </c>
      <c r="I287" s="101">
        <v>600000</v>
      </c>
    </row>
    <row r="288" spans="1:9" ht="24.95" customHeight="1">
      <c r="A288" s="100" t="s">
        <v>193</v>
      </c>
      <c r="B288" s="6" t="s">
        <v>736</v>
      </c>
      <c r="C288" s="100">
        <v>50205</v>
      </c>
      <c r="D288" s="6" t="s">
        <v>412</v>
      </c>
      <c r="E288" s="100" t="s">
        <v>413</v>
      </c>
      <c r="F288" s="6" t="s">
        <v>412</v>
      </c>
      <c r="G288" s="6" t="s">
        <v>746</v>
      </c>
      <c r="H288" s="100" t="s">
        <v>41</v>
      </c>
      <c r="I288" s="101">
        <v>1200000</v>
      </c>
    </row>
    <row r="289" spans="1:9" ht="24.95" customHeight="1">
      <c r="A289" s="100" t="s">
        <v>193</v>
      </c>
      <c r="B289" s="6" t="s">
        <v>736</v>
      </c>
      <c r="C289" s="100">
        <v>50201</v>
      </c>
      <c r="D289" s="6" t="s">
        <v>332</v>
      </c>
      <c r="E289" s="100" t="s">
        <v>405</v>
      </c>
      <c r="F289" s="6" t="s">
        <v>406</v>
      </c>
      <c r="G289" s="6" t="s">
        <v>747</v>
      </c>
      <c r="H289" s="100" t="s">
        <v>41</v>
      </c>
      <c r="I289" s="101">
        <v>5750000</v>
      </c>
    </row>
    <row r="290" spans="1:9" ht="24.95" customHeight="1">
      <c r="A290" s="100" t="s">
        <v>193</v>
      </c>
      <c r="B290" s="6" t="s">
        <v>736</v>
      </c>
      <c r="C290" s="100">
        <v>50205</v>
      </c>
      <c r="D290" s="6" t="s">
        <v>412</v>
      </c>
      <c r="E290" s="100" t="s">
        <v>413</v>
      </c>
      <c r="F290" s="6" t="s">
        <v>412</v>
      </c>
      <c r="G290" s="6" t="s">
        <v>748</v>
      </c>
      <c r="H290" s="100" t="s">
        <v>41</v>
      </c>
      <c r="I290" s="101">
        <v>2200000</v>
      </c>
    </row>
    <row r="291" spans="1:9" ht="24.95" customHeight="1">
      <c r="A291" s="100" t="s">
        <v>193</v>
      </c>
      <c r="B291" s="6" t="s">
        <v>736</v>
      </c>
      <c r="C291" s="100">
        <v>50205</v>
      </c>
      <c r="D291" s="6" t="s">
        <v>412</v>
      </c>
      <c r="E291" s="100" t="s">
        <v>413</v>
      </c>
      <c r="F291" s="6" t="s">
        <v>412</v>
      </c>
      <c r="G291" s="6" t="s">
        <v>749</v>
      </c>
      <c r="H291" s="100" t="s">
        <v>41</v>
      </c>
      <c r="I291" s="101">
        <v>1700000</v>
      </c>
    </row>
    <row r="292" spans="1:9" ht="24.95" customHeight="1">
      <c r="A292" s="100" t="s">
        <v>193</v>
      </c>
      <c r="B292" s="6" t="s">
        <v>736</v>
      </c>
      <c r="C292" s="100">
        <v>50205</v>
      </c>
      <c r="D292" s="6" t="s">
        <v>412</v>
      </c>
      <c r="E292" s="100" t="s">
        <v>413</v>
      </c>
      <c r="F292" s="6" t="s">
        <v>412</v>
      </c>
      <c r="G292" s="6" t="s">
        <v>750</v>
      </c>
      <c r="H292" s="100" t="s">
        <v>41</v>
      </c>
      <c r="I292" s="101">
        <v>300000</v>
      </c>
    </row>
    <row r="293" spans="1:9" ht="24.95" customHeight="1">
      <c r="A293" s="100" t="s">
        <v>193</v>
      </c>
      <c r="B293" s="6" t="s">
        <v>736</v>
      </c>
      <c r="C293" s="100">
        <v>50307</v>
      </c>
      <c r="D293" s="6" t="s">
        <v>459</v>
      </c>
      <c r="E293" s="100" t="s">
        <v>460</v>
      </c>
      <c r="F293" s="6" t="s">
        <v>459</v>
      </c>
      <c r="G293" s="6" t="s">
        <v>751</v>
      </c>
      <c r="H293" s="100" t="s">
        <v>41</v>
      </c>
      <c r="I293" s="101">
        <v>500000</v>
      </c>
    </row>
    <row r="294" spans="1:9" ht="24.95" customHeight="1">
      <c r="A294" s="100" t="s">
        <v>193</v>
      </c>
      <c r="B294" s="6" t="s">
        <v>736</v>
      </c>
      <c r="C294" s="100">
        <v>50205</v>
      </c>
      <c r="D294" s="6" t="s">
        <v>412</v>
      </c>
      <c r="E294" s="100" t="s">
        <v>413</v>
      </c>
      <c r="F294" s="6" t="s">
        <v>412</v>
      </c>
      <c r="G294" s="6" t="s">
        <v>752</v>
      </c>
      <c r="H294" s="100" t="s">
        <v>41</v>
      </c>
      <c r="I294" s="101">
        <v>2250000</v>
      </c>
    </row>
    <row r="295" spans="1:9" ht="24.95" customHeight="1">
      <c r="A295" s="100" t="s">
        <v>193</v>
      </c>
      <c r="B295" s="6" t="s">
        <v>736</v>
      </c>
      <c r="C295" s="100">
        <v>50307</v>
      </c>
      <c r="D295" s="6" t="s">
        <v>459</v>
      </c>
      <c r="E295" s="100" t="s">
        <v>460</v>
      </c>
      <c r="F295" s="6" t="s">
        <v>459</v>
      </c>
      <c r="G295" s="6" t="s">
        <v>753</v>
      </c>
      <c r="H295" s="100" t="s">
        <v>41</v>
      </c>
      <c r="I295" s="101">
        <v>950000</v>
      </c>
    </row>
    <row r="296" spans="1:9" ht="24.95" customHeight="1">
      <c r="A296" s="100" t="s">
        <v>193</v>
      </c>
      <c r="B296" s="6" t="s">
        <v>736</v>
      </c>
      <c r="C296" s="100">
        <v>50307</v>
      </c>
      <c r="D296" s="6" t="s">
        <v>459</v>
      </c>
      <c r="E296" s="100" t="s">
        <v>460</v>
      </c>
      <c r="F296" s="6" t="s">
        <v>459</v>
      </c>
      <c r="G296" s="6" t="s">
        <v>754</v>
      </c>
      <c r="H296" s="100" t="s">
        <v>41</v>
      </c>
      <c r="I296" s="101">
        <v>1500000</v>
      </c>
    </row>
    <row r="297" spans="1:9" ht="24.95" customHeight="1">
      <c r="A297" s="100" t="s">
        <v>193</v>
      </c>
      <c r="B297" s="6" t="s">
        <v>736</v>
      </c>
      <c r="C297" s="100">
        <v>50404</v>
      </c>
      <c r="D297" s="6" t="s">
        <v>415</v>
      </c>
      <c r="E297" s="100" t="s">
        <v>437</v>
      </c>
      <c r="F297" s="6" t="s">
        <v>438</v>
      </c>
      <c r="G297" s="6" t="s">
        <v>755</v>
      </c>
      <c r="H297" s="100" t="s">
        <v>41</v>
      </c>
      <c r="I297" s="101">
        <v>173400</v>
      </c>
    </row>
    <row r="298" spans="1:9" ht="24.95" customHeight="1">
      <c r="A298" s="100" t="s">
        <v>193</v>
      </c>
      <c r="B298" s="6" t="s">
        <v>736</v>
      </c>
      <c r="C298" s="100">
        <v>50205</v>
      </c>
      <c r="D298" s="6" t="s">
        <v>412</v>
      </c>
      <c r="E298" s="100" t="s">
        <v>413</v>
      </c>
      <c r="F298" s="6" t="s">
        <v>412</v>
      </c>
      <c r="G298" s="6" t="s">
        <v>756</v>
      </c>
      <c r="H298" s="100" t="s">
        <v>41</v>
      </c>
      <c r="I298" s="101">
        <v>307500</v>
      </c>
    </row>
    <row r="299" spans="1:9" ht="24.95" customHeight="1">
      <c r="A299" s="100" t="s">
        <v>193</v>
      </c>
      <c r="B299" s="6" t="s">
        <v>736</v>
      </c>
      <c r="C299" s="100">
        <v>50299</v>
      </c>
      <c r="D299" s="6" t="s">
        <v>346</v>
      </c>
      <c r="E299" s="100" t="s">
        <v>357</v>
      </c>
      <c r="F299" s="6" t="s">
        <v>346</v>
      </c>
      <c r="G299" s="6" t="s">
        <v>757</v>
      </c>
      <c r="H299" s="100" t="s">
        <v>41</v>
      </c>
      <c r="I299" s="101">
        <v>100000</v>
      </c>
    </row>
    <row r="300" spans="1:9" ht="24.95" customHeight="1">
      <c r="A300" s="100" t="s">
        <v>193</v>
      </c>
      <c r="B300" s="6" t="s">
        <v>736</v>
      </c>
      <c r="C300" s="100">
        <v>50201</v>
      </c>
      <c r="D300" s="6" t="s">
        <v>332</v>
      </c>
      <c r="E300" s="100" t="s">
        <v>409</v>
      </c>
      <c r="F300" s="6" t="s">
        <v>410</v>
      </c>
      <c r="G300" s="6" t="s">
        <v>758</v>
      </c>
      <c r="H300" s="100" t="s">
        <v>41</v>
      </c>
      <c r="I300" s="101">
        <v>1770000</v>
      </c>
    </row>
    <row r="301" spans="1:9" ht="24.95" customHeight="1">
      <c r="A301" s="100" t="s">
        <v>193</v>
      </c>
      <c r="B301" s="6" t="s">
        <v>736</v>
      </c>
      <c r="C301" s="100">
        <v>50201</v>
      </c>
      <c r="D301" s="6" t="s">
        <v>332</v>
      </c>
      <c r="E301" s="100" t="s">
        <v>409</v>
      </c>
      <c r="F301" s="6" t="s">
        <v>410</v>
      </c>
      <c r="G301" s="6" t="s">
        <v>759</v>
      </c>
      <c r="H301" s="100" t="s">
        <v>41</v>
      </c>
      <c r="I301" s="101">
        <v>130000</v>
      </c>
    </row>
    <row r="302" spans="1:9" ht="24.95" customHeight="1">
      <c r="A302" s="100" t="s">
        <v>193</v>
      </c>
      <c r="B302" s="6" t="s">
        <v>736</v>
      </c>
      <c r="C302" s="100">
        <v>50201</v>
      </c>
      <c r="D302" s="6" t="s">
        <v>332</v>
      </c>
      <c r="E302" s="100" t="s">
        <v>409</v>
      </c>
      <c r="F302" s="6" t="s">
        <v>410</v>
      </c>
      <c r="G302" s="6" t="s">
        <v>760</v>
      </c>
      <c r="H302" s="100" t="s">
        <v>41</v>
      </c>
      <c r="I302" s="101">
        <v>2135200</v>
      </c>
    </row>
    <row r="303" spans="1:9" ht="24.95" customHeight="1">
      <c r="A303" s="100" t="s">
        <v>193</v>
      </c>
      <c r="B303" s="6" t="s">
        <v>736</v>
      </c>
      <c r="C303" s="100">
        <v>50201</v>
      </c>
      <c r="D303" s="6" t="s">
        <v>332</v>
      </c>
      <c r="E303" s="100" t="s">
        <v>409</v>
      </c>
      <c r="F303" s="6" t="s">
        <v>410</v>
      </c>
      <c r="G303" s="6" t="s">
        <v>761</v>
      </c>
      <c r="H303" s="100" t="s">
        <v>41</v>
      </c>
      <c r="I303" s="101">
        <v>250000</v>
      </c>
    </row>
    <row r="304" spans="1:9" ht="24.95" customHeight="1">
      <c r="A304" s="100" t="s">
        <v>193</v>
      </c>
      <c r="B304" s="6" t="s">
        <v>736</v>
      </c>
      <c r="C304" s="100">
        <v>50201</v>
      </c>
      <c r="D304" s="6" t="s">
        <v>332</v>
      </c>
      <c r="E304" s="100" t="s">
        <v>409</v>
      </c>
      <c r="F304" s="6" t="s">
        <v>410</v>
      </c>
      <c r="G304" s="6" t="s">
        <v>762</v>
      </c>
      <c r="H304" s="100" t="s">
        <v>41</v>
      </c>
      <c r="I304" s="101">
        <v>330000</v>
      </c>
    </row>
    <row r="305" spans="1:9" ht="24.95" customHeight="1">
      <c r="A305" s="100" t="s">
        <v>193</v>
      </c>
      <c r="B305" s="6" t="s">
        <v>736</v>
      </c>
      <c r="C305" s="100">
        <v>50201</v>
      </c>
      <c r="D305" s="6" t="s">
        <v>332</v>
      </c>
      <c r="E305" s="100" t="s">
        <v>409</v>
      </c>
      <c r="F305" s="6" t="s">
        <v>410</v>
      </c>
      <c r="G305" s="6" t="s">
        <v>763</v>
      </c>
      <c r="H305" s="100" t="s">
        <v>41</v>
      </c>
      <c r="I305" s="101">
        <v>275000</v>
      </c>
    </row>
    <row r="306" spans="1:9" ht="24.95" customHeight="1">
      <c r="A306" s="100" t="s">
        <v>193</v>
      </c>
      <c r="B306" s="6" t="s">
        <v>736</v>
      </c>
      <c r="C306" s="100">
        <v>50199</v>
      </c>
      <c r="D306" s="6" t="s">
        <v>331</v>
      </c>
      <c r="E306" s="100" t="s">
        <v>370</v>
      </c>
      <c r="F306" s="6" t="s">
        <v>331</v>
      </c>
      <c r="G306" s="6" t="s">
        <v>764</v>
      </c>
      <c r="H306" s="100" t="s">
        <v>41</v>
      </c>
      <c r="I306" s="101">
        <v>4268240</v>
      </c>
    </row>
    <row r="307" spans="1:9" ht="24.95" customHeight="1">
      <c r="A307" s="100" t="s">
        <v>193</v>
      </c>
      <c r="B307" s="6" t="s">
        <v>736</v>
      </c>
      <c r="C307" s="100">
        <v>50201</v>
      </c>
      <c r="D307" s="6" t="s">
        <v>332</v>
      </c>
      <c r="E307" s="100" t="s">
        <v>405</v>
      </c>
      <c r="F307" s="6" t="s">
        <v>406</v>
      </c>
      <c r="G307" s="6" t="s">
        <v>765</v>
      </c>
      <c r="H307" s="100" t="s">
        <v>41</v>
      </c>
      <c r="I307" s="101">
        <v>370000</v>
      </c>
    </row>
    <row r="308" spans="1:9" ht="24.95" customHeight="1">
      <c r="A308" s="100" t="s">
        <v>193</v>
      </c>
      <c r="B308" s="6" t="s">
        <v>736</v>
      </c>
      <c r="C308" s="100">
        <v>50307</v>
      </c>
      <c r="D308" s="6" t="s">
        <v>459</v>
      </c>
      <c r="E308" s="100" t="s">
        <v>460</v>
      </c>
      <c r="F308" s="6" t="s">
        <v>459</v>
      </c>
      <c r="G308" s="6" t="s">
        <v>766</v>
      </c>
      <c r="H308" s="100" t="s">
        <v>41</v>
      </c>
      <c r="I308" s="101">
        <v>1800000</v>
      </c>
    </row>
    <row r="309" spans="1:9" ht="24.95" customHeight="1">
      <c r="A309" s="100" t="s">
        <v>193</v>
      </c>
      <c r="B309" s="6" t="s">
        <v>736</v>
      </c>
      <c r="C309" s="100">
        <v>50199</v>
      </c>
      <c r="D309" s="6" t="s">
        <v>331</v>
      </c>
      <c r="E309" s="100" t="s">
        <v>370</v>
      </c>
      <c r="F309" s="6" t="s">
        <v>331</v>
      </c>
      <c r="G309" s="6" t="s">
        <v>767</v>
      </c>
      <c r="H309" s="100" t="s">
        <v>41</v>
      </c>
      <c r="I309" s="101">
        <v>630960</v>
      </c>
    </row>
    <row r="310" spans="1:9" ht="24.95" customHeight="1">
      <c r="A310" s="100" t="s">
        <v>193</v>
      </c>
      <c r="B310" s="6" t="s">
        <v>736</v>
      </c>
      <c r="C310" s="100">
        <v>50307</v>
      </c>
      <c r="D310" s="6" t="s">
        <v>459</v>
      </c>
      <c r="E310" s="100" t="s">
        <v>460</v>
      </c>
      <c r="F310" s="6" t="s">
        <v>459</v>
      </c>
      <c r="G310" s="6" t="s">
        <v>768</v>
      </c>
      <c r="H310" s="100" t="s">
        <v>41</v>
      </c>
      <c r="I310" s="101">
        <v>740000</v>
      </c>
    </row>
    <row r="311" spans="1:9" ht="24.95" customHeight="1">
      <c r="A311" s="100" t="s">
        <v>193</v>
      </c>
      <c r="B311" s="6" t="s">
        <v>736</v>
      </c>
      <c r="C311" s="100">
        <v>50307</v>
      </c>
      <c r="D311" s="6" t="s">
        <v>459</v>
      </c>
      <c r="E311" s="100" t="s">
        <v>460</v>
      </c>
      <c r="F311" s="6" t="s">
        <v>459</v>
      </c>
      <c r="G311" s="6" t="s">
        <v>769</v>
      </c>
      <c r="H311" s="100" t="s">
        <v>41</v>
      </c>
      <c r="I311" s="101">
        <v>1500000</v>
      </c>
    </row>
    <row r="312" spans="1:9" ht="24.95" customHeight="1">
      <c r="A312" s="100" t="s">
        <v>193</v>
      </c>
      <c r="B312" s="6" t="s">
        <v>736</v>
      </c>
      <c r="C312" s="100">
        <v>50299</v>
      </c>
      <c r="D312" s="6" t="s">
        <v>346</v>
      </c>
      <c r="E312" s="100" t="s">
        <v>357</v>
      </c>
      <c r="F312" s="6" t="s">
        <v>346</v>
      </c>
      <c r="G312" s="6" t="s">
        <v>770</v>
      </c>
      <c r="H312" s="100" t="s">
        <v>41</v>
      </c>
      <c r="I312" s="101">
        <v>1000000</v>
      </c>
    </row>
    <row r="313" spans="1:9" ht="24.95" customHeight="1">
      <c r="A313" s="100" t="s">
        <v>193</v>
      </c>
      <c r="B313" s="6" t="s">
        <v>736</v>
      </c>
      <c r="C313" s="100">
        <v>50201</v>
      </c>
      <c r="D313" s="6" t="s">
        <v>332</v>
      </c>
      <c r="E313" s="100" t="s">
        <v>505</v>
      </c>
      <c r="F313" s="6" t="s">
        <v>506</v>
      </c>
      <c r="G313" s="6" t="s">
        <v>771</v>
      </c>
      <c r="H313" s="100" t="s">
        <v>41</v>
      </c>
      <c r="I313" s="101">
        <v>7910</v>
      </c>
    </row>
    <row r="314" spans="1:9" ht="24.95" customHeight="1">
      <c r="A314" s="100" t="s">
        <v>193</v>
      </c>
      <c r="B314" s="6" t="s">
        <v>736</v>
      </c>
      <c r="C314" s="100">
        <v>50401</v>
      </c>
      <c r="D314" s="6" t="s">
        <v>772</v>
      </c>
      <c r="E314" s="100" t="s">
        <v>773</v>
      </c>
      <c r="F314" s="6" t="s">
        <v>772</v>
      </c>
      <c r="G314" s="6" t="s">
        <v>774</v>
      </c>
      <c r="H314" s="100" t="s">
        <v>41</v>
      </c>
      <c r="I314" s="101">
        <v>13000000</v>
      </c>
    </row>
    <row r="315" spans="1:9" ht="24.95" customHeight="1">
      <c r="A315" s="100" t="s">
        <v>354</v>
      </c>
      <c r="B315" s="6" t="s">
        <v>775</v>
      </c>
      <c r="C315" s="100" t="s">
        <v>354</v>
      </c>
      <c r="D315" s="6" t="s">
        <v>354</v>
      </c>
      <c r="E315" s="100" t="s">
        <v>354</v>
      </c>
      <c r="F315" s="6" t="s">
        <v>354</v>
      </c>
      <c r="G315" s="6" t="s">
        <v>354</v>
      </c>
      <c r="H315" s="100" t="s">
        <v>354</v>
      </c>
      <c r="I315" s="101">
        <f>SUM(I316:I319)</f>
        <v>8450000</v>
      </c>
    </row>
    <row r="316" spans="1:9" ht="24.95" customHeight="1">
      <c r="A316" s="100" t="s">
        <v>194</v>
      </c>
      <c r="B316" s="6" t="s">
        <v>776</v>
      </c>
      <c r="C316" s="100">
        <v>50205</v>
      </c>
      <c r="D316" s="6" t="s">
        <v>412</v>
      </c>
      <c r="E316" s="100" t="s">
        <v>413</v>
      </c>
      <c r="F316" s="6" t="s">
        <v>412</v>
      </c>
      <c r="G316" s="6" t="s">
        <v>777</v>
      </c>
      <c r="H316" s="100" t="s">
        <v>41</v>
      </c>
      <c r="I316" s="101">
        <v>4500000</v>
      </c>
    </row>
    <row r="317" spans="1:9" ht="24.95" customHeight="1">
      <c r="A317" s="100" t="s">
        <v>194</v>
      </c>
      <c r="B317" s="6" t="s">
        <v>776</v>
      </c>
      <c r="C317" s="100">
        <v>50205</v>
      </c>
      <c r="D317" s="6" t="s">
        <v>412</v>
      </c>
      <c r="E317" s="100" t="s">
        <v>413</v>
      </c>
      <c r="F317" s="6" t="s">
        <v>412</v>
      </c>
      <c r="G317" s="6" t="s">
        <v>778</v>
      </c>
      <c r="H317" s="100" t="s">
        <v>41</v>
      </c>
      <c r="I317" s="101">
        <v>250000</v>
      </c>
    </row>
    <row r="318" spans="1:9" ht="24.95" customHeight="1">
      <c r="A318" s="100" t="s">
        <v>194</v>
      </c>
      <c r="B318" s="6" t="s">
        <v>776</v>
      </c>
      <c r="C318" s="100">
        <v>50299</v>
      </c>
      <c r="D318" s="6" t="s">
        <v>346</v>
      </c>
      <c r="E318" s="100" t="s">
        <v>357</v>
      </c>
      <c r="F318" s="6" t="s">
        <v>346</v>
      </c>
      <c r="G318" s="6" t="s">
        <v>779</v>
      </c>
      <c r="H318" s="100" t="s">
        <v>41</v>
      </c>
      <c r="I318" s="101">
        <v>3600000</v>
      </c>
    </row>
    <row r="319" spans="1:9" ht="24.95" customHeight="1">
      <c r="A319" s="100" t="s">
        <v>194</v>
      </c>
      <c r="B319" s="6" t="s">
        <v>776</v>
      </c>
      <c r="C319" s="100">
        <v>50299</v>
      </c>
      <c r="D319" s="6" t="s">
        <v>346</v>
      </c>
      <c r="E319" s="100" t="s">
        <v>357</v>
      </c>
      <c r="F319" s="6" t="s">
        <v>346</v>
      </c>
      <c r="G319" s="6" t="s">
        <v>780</v>
      </c>
      <c r="H319" s="100" t="s">
        <v>41</v>
      </c>
      <c r="I319" s="101">
        <v>100000</v>
      </c>
    </row>
    <row r="320" spans="1:9" ht="24.95" customHeight="1">
      <c r="A320" s="100" t="s">
        <v>354</v>
      </c>
      <c r="B320" s="6" t="s">
        <v>781</v>
      </c>
      <c r="C320" s="100" t="s">
        <v>354</v>
      </c>
      <c r="D320" s="6" t="s">
        <v>354</v>
      </c>
      <c r="E320" s="100" t="s">
        <v>354</v>
      </c>
      <c r="F320" s="6" t="s">
        <v>354</v>
      </c>
      <c r="G320" s="6" t="s">
        <v>354</v>
      </c>
      <c r="H320" s="100" t="s">
        <v>354</v>
      </c>
      <c r="I320" s="101">
        <v>197280</v>
      </c>
    </row>
    <row r="321" spans="1:9" ht="24.95" customHeight="1">
      <c r="A321" s="100" t="s">
        <v>195</v>
      </c>
      <c r="B321" s="6" t="s">
        <v>782</v>
      </c>
      <c r="C321" s="100">
        <v>50299</v>
      </c>
      <c r="D321" s="6" t="s">
        <v>346</v>
      </c>
      <c r="E321" s="100" t="s">
        <v>357</v>
      </c>
      <c r="F321" s="6" t="s">
        <v>346</v>
      </c>
      <c r="G321" s="6" t="s">
        <v>783</v>
      </c>
      <c r="H321" s="100" t="s">
        <v>41</v>
      </c>
      <c r="I321" s="101">
        <v>197280</v>
      </c>
    </row>
    <row r="322" spans="1:9" ht="24.95" customHeight="1">
      <c r="A322" s="100" t="s">
        <v>354</v>
      </c>
      <c r="B322" s="6" t="s">
        <v>784</v>
      </c>
      <c r="C322" s="100" t="s">
        <v>354</v>
      </c>
      <c r="D322" s="6" t="s">
        <v>354</v>
      </c>
      <c r="E322" s="100" t="s">
        <v>354</v>
      </c>
      <c r="F322" s="6" t="s">
        <v>354</v>
      </c>
      <c r="G322" s="6" t="s">
        <v>354</v>
      </c>
      <c r="H322" s="100" t="s">
        <v>354</v>
      </c>
      <c r="I322" s="101">
        <f>SUM(I323:I324)</f>
        <v>6298710.2400000002</v>
      </c>
    </row>
    <row r="323" spans="1:9" ht="24.95" customHeight="1">
      <c r="A323" s="100" t="s">
        <v>196</v>
      </c>
      <c r="B323" s="6" t="s">
        <v>785</v>
      </c>
      <c r="C323" s="100">
        <v>50101</v>
      </c>
      <c r="D323" s="6" t="s">
        <v>324</v>
      </c>
      <c r="E323" s="100" t="s">
        <v>366</v>
      </c>
      <c r="F323" s="6" t="s">
        <v>76</v>
      </c>
      <c r="G323" s="6" t="s">
        <v>786</v>
      </c>
      <c r="H323" s="100" t="s">
        <v>40</v>
      </c>
      <c r="I323" s="101">
        <v>2848128</v>
      </c>
    </row>
    <row r="324" spans="1:9" ht="24.95" customHeight="1">
      <c r="A324" s="100" t="s">
        <v>197</v>
      </c>
      <c r="B324" s="6" t="s">
        <v>787</v>
      </c>
      <c r="C324" s="100">
        <v>50103</v>
      </c>
      <c r="D324" s="6" t="s">
        <v>267</v>
      </c>
      <c r="E324" s="100" t="s">
        <v>788</v>
      </c>
      <c r="F324" s="6" t="s">
        <v>267</v>
      </c>
      <c r="G324" s="6" t="s">
        <v>789</v>
      </c>
      <c r="H324" s="100" t="s">
        <v>40</v>
      </c>
      <c r="I324" s="101">
        <v>3450582.24</v>
      </c>
    </row>
    <row r="325" spans="1:9" ht="24.95" customHeight="1">
      <c r="A325" s="42"/>
      <c r="B325" s="104"/>
      <c r="C325" s="43" t="s">
        <v>62</v>
      </c>
      <c r="D325" s="104"/>
      <c r="E325" s="42"/>
      <c r="F325" s="104"/>
      <c r="G325" s="104"/>
      <c r="H325" s="42"/>
      <c r="I325" s="99"/>
    </row>
  </sheetData>
  <mergeCells count="1">
    <mergeCell ref="A2:I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表十、政府购买服务预算财政拨款明细表</vt:lpstr>
      <vt:lpstr>表十一、专项转移支付预算表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徐昕沂</cp:lastModifiedBy>
  <dcterms:created xsi:type="dcterms:W3CDTF">2018-01-25T05:48:18Z</dcterms:created>
  <dcterms:modified xsi:type="dcterms:W3CDTF">2021-02-03T05:54:02Z</dcterms:modified>
</cp:coreProperties>
</file>