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50 北京第二实验小学玉桃园分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3040" windowHeight="9444"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c r="C1857" i="10"/>
  <c r="E1856" i="10"/>
  <c r="D1856" i="10" s="1"/>
  <c r="C1856" i="10" s="1"/>
  <c r="E1855" i="10"/>
  <c r="D1855" i="10" s="1"/>
  <c r="C1855" i="10" s="1"/>
  <c r="E1854" i="10"/>
  <c r="D1854" i="10" s="1"/>
  <c r="C1854" i="10" s="1"/>
  <c r="E1853" i="10"/>
  <c r="D1853" i="10"/>
  <c r="C1853" i="10"/>
  <c r="E1852" i="10"/>
  <c r="D1852" i="10" s="1"/>
  <c r="C1852" i="10" s="1"/>
  <c r="E1851" i="10"/>
  <c r="D1851" i="10" s="1"/>
  <c r="C1851" i="10" s="1"/>
  <c r="E1850" i="10"/>
  <c r="D1850" i="10" s="1"/>
  <c r="C1850" i="10" s="1"/>
  <c r="E1849" i="10"/>
  <c r="D1849" i="10"/>
  <c r="C1849" i="10"/>
  <c r="E1848" i="10"/>
  <c r="D1848" i="10"/>
  <c r="C1848" i="10"/>
  <c r="E1847" i="10"/>
  <c r="D1847" i="10" s="1"/>
  <c r="C1847" i="10" s="1"/>
  <c r="E1846" i="10"/>
  <c r="D1846" i="10" s="1"/>
  <c r="C1846" i="10" s="1"/>
  <c r="E1845" i="10"/>
  <c r="D1845" i="10"/>
  <c r="C1845" i="10" s="1"/>
  <c r="E1844" i="10"/>
  <c r="D1844" i="10"/>
  <c r="C1844" i="10"/>
  <c r="E1843" i="10"/>
  <c r="D1843" i="10" s="1"/>
  <c r="C1843" i="10" s="1"/>
  <c r="E1842" i="10"/>
  <c r="D1842" i="10"/>
  <c r="C1842" i="10" s="1"/>
  <c r="E1841" i="10"/>
  <c r="D1841" i="10"/>
  <c r="C1841" i="10" s="1"/>
  <c r="E1840" i="10"/>
  <c r="D1840" i="10"/>
  <c r="C1840" i="10"/>
  <c r="E1839" i="10"/>
  <c r="D1839" i="10" s="1"/>
  <c r="C1839" i="10" s="1"/>
  <c r="E1838" i="10"/>
  <c r="D1838" i="10"/>
  <c r="C1838" i="10" s="1"/>
  <c r="E1837" i="10"/>
  <c r="D1837" i="10"/>
  <c r="C1837" i="10"/>
  <c r="E1836" i="10"/>
  <c r="D1836" i="10"/>
  <c r="C1836" i="10"/>
  <c r="E1835" i="10"/>
  <c r="D1835" i="10" s="1"/>
  <c r="C1835" i="10" s="1"/>
  <c r="E1834" i="10"/>
  <c r="D1834" i="10" s="1"/>
  <c r="C1834" i="10" s="1"/>
  <c r="E1833" i="10"/>
  <c r="D1833" i="10"/>
  <c r="C1833" i="10"/>
  <c r="E1832" i="10"/>
  <c r="D1832" i="10"/>
  <c r="C1832" i="10"/>
  <c r="E1831" i="10"/>
  <c r="D1831" i="10" s="1"/>
  <c r="C1831" i="10" s="1"/>
  <c r="E1830" i="10"/>
  <c r="D1830" i="10" s="1"/>
  <c r="C1830" i="10" s="1"/>
  <c r="E1829" i="10"/>
  <c r="D1829" i="10"/>
  <c r="C1829" i="10" s="1"/>
  <c r="E1828" i="10"/>
  <c r="D1828" i="10"/>
  <c r="C1828" i="10"/>
  <c r="E1827" i="10"/>
  <c r="D1827" i="10" s="1"/>
  <c r="C1827" i="10" s="1"/>
  <c r="E1826" i="10"/>
  <c r="D1826" i="10"/>
  <c r="C1826" i="10" s="1"/>
  <c r="E1825" i="10"/>
  <c r="D1825" i="10"/>
  <c r="C1825" i="10" s="1"/>
  <c r="E1824" i="10"/>
  <c r="D1824" i="10"/>
  <c r="C1824" i="10"/>
  <c r="E1823" i="10"/>
  <c r="D1823" i="10" s="1"/>
  <c r="C1823" i="10" s="1"/>
  <c r="E1822" i="10"/>
  <c r="D1822" i="10"/>
  <c r="C1822" i="10" s="1"/>
  <c r="E1821" i="10"/>
  <c r="D1821" i="10"/>
  <c r="C1821" i="10"/>
  <c r="E1820" i="10"/>
  <c r="D1820" i="10"/>
  <c r="C1820" i="10"/>
  <c r="E1819" i="10"/>
  <c r="D1819" i="10" s="1"/>
  <c r="C1819" i="10" s="1"/>
  <c r="E1818" i="10"/>
  <c r="D1818" i="10" s="1"/>
  <c r="C1818" i="10" s="1"/>
  <c r="E1817" i="10"/>
  <c r="D1817" i="10"/>
  <c r="C1817" i="10"/>
  <c r="E1816" i="10"/>
  <c r="D1816" i="10"/>
  <c r="C1816" i="10"/>
  <c r="E1815" i="10"/>
  <c r="D1815" i="10" s="1"/>
  <c r="C1815" i="10" s="1"/>
  <c r="E1814" i="10"/>
  <c r="D1814" i="10" s="1"/>
  <c r="C1814" i="10" s="1"/>
  <c r="E1813" i="10"/>
  <c r="D1813" i="10"/>
  <c r="C1813" i="10" s="1"/>
  <c r="E1812" i="10"/>
  <c r="D1812" i="10" s="1"/>
  <c r="C1812" i="10"/>
  <c r="E1811" i="10"/>
  <c r="D1811" i="10" s="1"/>
  <c r="C1811" i="10" s="1"/>
  <c r="E1810" i="10"/>
  <c r="D1810" i="10" s="1"/>
  <c r="C1810" i="10" s="1"/>
  <c r="E1809" i="10"/>
  <c r="D1809" i="10"/>
  <c r="C1809" i="10" s="1"/>
  <c r="E1808" i="10"/>
  <c r="D1808" i="10" s="1"/>
  <c r="C1808" i="10"/>
  <c r="E1807" i="10"/>
  <c r="D1807" i="10" s="1"/>
  <c r="C1807" i="10" s="1"/>
  <c r="E1806" i="10"/>
  <c r="D1806" i="10" s="1"/>
  <c r="C1806" i="10" s="1"/>
  <c r="E1805" i="10"/>
  <c r="D1805" i="10"/>
  <c r="C1805" i="10" s="1"/>
  <c r="E1804" i="10"/>
  <c r="D1804" i="10" s="1"/>
  <c r="C1804" i="10"/>
  <c r="E1803" i="10"/>
  <c r="D1803" i="10" s="1"/>
  <c r="C1803" i="10" s="1"/>
  <c r="E1802" i="10"/>
  <c r="D1802" i="10" s="1"/>
  <c r="C1802" i="10" s="1"/>
  <c r="E1801" i="10"/>
  <c r="D1801" i="10"/>
  <c r="C1801" i="10" s="1"/>
  <c r="E1800" i="10"/>
  <c r="D1800" i="10"/>
  <c r="C1800" i="10"/>
  <c r="E1799" i="10"/>
  <c r="D1799" i="10" s="1"/>
  <c r="C1799" i="10" s="1"/>
  <c r="E1798" i="10"/>
  <c r="D1798" i="10"/>
  <c r="C1798" i="10" s="1"/>
  <c r="E1797" i="10"/>
  <c r="D1797" i="10"/>
  <c r="C1797" i="10" s="1"/>
  <c r="E1796" i="10"/>
  <c r="D1796" i="10"/>
  <c r="C1796" i="10"/>
  <c r="E1795" i="10"/>
  <c r="D1795" i="10" s="1"/>
  <c r="C1795" i="10" s="1"/>
  <c r="E1794" i="10"/>
  <c r="D1794" i="10"/>
  <c r="C1794" i="10" s="1"/>
  <c r="E1793" i="10"/>
  <c r="D1793" i="10"/>
  <c r="C1793" i="10"/>
  <c r="E1792" i="10"/>
  <c r="D1792" i="10" s="1"/>
  <c r="C1792" i="10" s="1"/>
  <c r="E1791" i="10"/>
  <c r="D1791" i="10" s="1"/>
  <c r="C1791" i="10" s="1"/>
  <c r="E1790" i="10"/>
  <c r="D1790" i="10"/>
  <c r="C1790" i="10" s="1"/>
  <c r="E1789" i="10"/>
  <c r="D1789" i="10"/>
  <c r="C1789" i="10"/>
  <c r="E1788" i="10"/>
  <c r="D1788" i="10" s="1"/>
  <c r="C1788" i="10" s="1"/>
  <c r="E1787" i="10"/>
  <c r="D1787" i="10" s="1"/>
  <c r="C1787" i="10" s="1"/>
  <c r="E1786" i="10"/>
  <c r="D1786" i="10"/>
  <c r="C1786" i="10" s="1"/>
  <c r="E1785" i="10"/>
  <c r="D1785" i="10"/>
  <c r="C1785" i="10"/>
  <c r="E1784" i="10"/>
  <c r="D1784" i="10" s="1"/>
  <c r="C1784" i="10" s="1"/>
  <c r="E1783" i="10"/>
  <c r="D1783" i="10" s="1"/>
  <c r="C1783" i="10" s="1"/>
  <c r="E1782" i="10"/>
  <c r="D1782" i="10"/>
  <c r="C1782" i="10" s="1"/>
  <c r="E1781" i="10"/>
  <c r="D1781" i="10"/>
  <c r="C1781" i="10"/>
  <c r="E1780" i="10"/>
  <c r="D1780" i="10" s="1"/>
  <c r="C1780" i="10" s="1"/>
  <c r="E1779" i="10"/>
  <c r="D1779" i="10" s="1"/>
  <c r="C1779" i="10" s="1"/>
  <c r="E1778" i="10"/>
  <c r="D1778" i="10"/>
  <c r="C1778" i="10" s="1"/>
  <c r="E1777" i="10"/>
  <c r="D1777" i="10"/>
  <c r="C1777" i="10"/>
  <c r="E1776" i="10"/>
  <c r="D1776" i="10" s="1"/>
  <c r="C1776" i="10" s="1"/>
  <c r="E1775" i="10"/>
  <c r="D1775" i="10" s="1"/>
  <c r="C1775" i="10" s="1"/>
  <c r="E1774" i="10"/>
  <c r="D1774" i="10"/>
  <c r="C1774" i="10" s="1"/>
  <c r="E1773" i="10"/>
  <c r="D1773" i="10"/>
  <c r="C1773" i="10"/>
  <c r="E1772" i="10"/>
  <c r="D1772" i="10" s="1"/>
  <c r="C1772" i="10" s="1"/>
  <c r="E1771" i="10"/>
  <c r="D1771" i="10" s="1"/>
  <c r="C1771" i="10" s="1"/>
  <c r="E1770" i="10"/>
  <c r="D1770" i="10"/>
  <c r="C1770" i="10" s="1"/>
  <c r="E1769" i="10"/>
  <c r="D1769" i="10"/>
  <c r="C1769" i="10"/>
  <c r="E1768" i="10"/>
  <c r="D1768" i="10" s="1"/>
  <c r="C1768" i="10" s="1"/>
  <c r="E1767" i="10"/>
  <c r="D1767" i="10" s="1"/>
  <c r="C1767" i="10" s="1"/>
  <c r="E1766" i="10"/>
  <c r="D1766" i="10"/>
  <c r="C1766" i="10" s="1"/>
  <c r="E1765" i="10"/>
  <c r="D1765" i="10"/>
  <c r="C1765" i="10"/>
  <c r="E1764" i="10"/>
  <c r="D1764" i="10" s="1"/>
  <c r="C1764" i="10" s="1"/>
  <c r="E1763" i="10"/>
  <c r="D1763" i="10" s="1"/>
  <c r="C1763" i="10" s="1"/>
  <c r="E1762" i="10"/>
  <c r="D1762" i="10"/>
  <c r="C1762" i="10" s="1"/>
  <c r="E1761" i="10"/>
  <c r="D1761" i="10"/>
  <c r="C1761" i="10"/>
  <c r="E1760" i="10"/>
  <c r="D1760" i="10" s="1"/>
  <c r="C1760" i="10" s="1"/>
  <c r="E1759" i="10"/>
  <c r="D1759" i="10" s="1"/>
  <c r="C1759" i="10" s="1"/>
  <c r="E1758" i="10"/>
  <c r="D1758" i="10"/>
  <c r="C1758" i="10" s="1"/>
  <c r="E1757" i="10"/>
  <c r="D1757" i="10"/>
  <c r="C1757" i="10"/>
  <c r="E1756" i="10"/>
  <c r="D1756" i="10" s="1"/>
  <c r="C1756" i="10" s="1"/>
  <c r="E1755" i="10"/>
  <c r="D1755" i="10" s="1"/>
  <c r="C1755" i="10" s="1"/>
  <c r="E1754" i="10"/>
  <c r="D1754" i="10"/>
  <c r="C1754" i="10" s="1"/>
  <c r="E1753" i="10"/>
  <c r="D1753" i="10"/>
  <c r="C1753" i="10"/>
  <c r="E1752" i="10"/>
  <c r="D1752" i="10" s="1"/>
  <c r="C1752" i="10" s="1"/>
  <c r="E1751" i="10"/>
  <c r="D1751" i="10" s="1"/>
  <c r="C1751" i="10" s="1"/>
  <c r="E1750" i="10"/>
  <c r="D1750" i="10"/>
  <c r="C1750" i="10" s="1"/>
  <c r="E1749" i="10"/>
  <c r="D1749" i="10"/>
  <c r="C1749" i="10"/>
  <c r="E1748" i="10"/>
  <c r="D1748" i="10" s="1"/>
  <c r="C1748" i="10" s="1"/>
  <c r="E1747" i="10"/>
  <c r="D1747" i="10" s="1"/>
  <c r="C1747" i="10" s="1"/>
  <c r="E1746" i="10"/>
  <c r="D1746" i="10"/>
  <c r="C1746" i="10" s="1"/>
  <c r="E1745" i="10"/>
  <c r="D1745" i="10"/>
  <c r="C1745" i="10"/>
  <c r="E1744" i="10"/>
  <c r="D1744" i="10" s="1"/>
  <c r="C1744" i="10" s="1"/>
  <c r="E1743" i="10"/>
  <c r="D1743" i="10" s="1"/>
  <c r="C1743" i="10" s="1"/>
  <c r="E1742" i="10"/>
  <c r="D1742" i="10"/>
  <c r="C1742" i="10" s="1"/>
  <c r="E1741" i="10"/>
  <c r="D1741" i="10"/>
  <c r="C1741" i="10"/>
  <c r="E1740" i="10"/>
  <c r="D1740" i="10" s="1"/>
  <c r="C1740" i="10" s="1"/>
  <c r="E1739" i="10"/>
  <c r="D1739" i="10" s="1"/>
  <c r="C1739" i="10" s="1"/>
  <c r="E1738" i="10"/>
  <c r="D1738" i="10"/>
  <c r="C1738" i="10" s="1"/>
  <c r="E1737" i="10"/>
  <c r="D1737" i="10"/>
  <c r="C1737" i="10"/>
  <c r="E1736" i="10"/>
  <c r="D1736" i="10" s="1"/>
  <c r="C1736" i="10" s="1"/>
  <c r="E1735" i="10"/>
  <c r="D1735" i="10" s="1"/>
  <c r="C1735" i="10" s="1"/>
  <c r="E1734" i="10"/>
  <c r="D1734" i="10"/>
  <c r="C1734" i="10" s="1"/>
  <c r="E1733" i="10"/>
  <c r="D1733" i="10"/>
  <c r="C1733" i="10"/>
  <c r="E1732" i="10"/>
  <c r="D1732" i="10" s="1"/>
  <c r="C1732" i="10" s="1"/>
  <c r="E1731" i="10"/>
  <c r="D1731" i="10" s="1"/>
  <c r="C1731" i="10" s="1"/>
  <c r="E1730" i="10"/>
  <c r="D1730" i="10"/>
  <c r="C1730" i="10" s="1"/>
  <c r="E1729" i="10"/>
  <c r="D1729" i="10"/>
  <c r="C1729" i="10"/>
  <c r="E1728" i="10"/>
  <c r="D1728" i="10" s="1"/>
  <c r="C1728" i="10" s="1"/>
  <c r="E1727" i="10"/>
  <c r="D1727" i="10" s="1"/>
  <c r="C1727" i="10" s="1"/>
  <c r="E1726" i="10"/>
  <c r="D1726" i="10"/>
  <c r="C1726" i="10" s="1"/>
  <c r="E1725" i="10"/>
  <c r="D1725" i="10"/>
  <c r="C1725" i="10"/>
  <c r="E1724" i="10"/>
  <c r="D1724" i="10" s="1"/>
  <c r="C1724" i="10" s="1"/>
  <c r="E1723" i="10"/>
  <c r="D1723" i="10" s="1"/>
  <c r="C1723" i="10" s="1"/>
  <c r="E1722" i="10"/>
  <c r="D1722" i="10"/>
  <c r="C1722" i="10" s="1"/>
  <c r="E1721" i="10"/>
  <c r="D1721" i="10"/>
  <c r="C1721" i="10"/>
  <c r="E1720" i="10"/>
  <c r="D1720" i="10" s="1"/>
  <c r="C1720" i="10" s="1"/>
  <c r="E1719" i="10"/>
  <c r="D1719" i="10" s="1"/>
  <c r="C1719" i="10" s="1"/>
  <c r="E1718" i="10"/>
  <c r="D1718" i="10"/>
  <c r="C1718" i="10" s="1"/>
  <c r="E1717" i="10"/>
  <c r="D1717" i="10"/>
  <c r="C1717" i="10"/>
  <c r="E1716" i="10"/>
  <c r="D1716" i="10" s="1"/>
  <c r="C1716" i="10" s="1"/>
  <c r="E1715" i="10"/>
  <c r="D1715" i="10" s="1"/>
  <c r="C1715" i="10" s="1"/>
  <c r="E1714" i="10"/>
  <c r="D1714" i="10"/>
  <c r="C1714" i="10" s="1"/>
  <c r="E1713" i="10"/>
  <c r="D1713" i="10"/>
  <c r="C1713" i="10"/>
  <c r="E1712" i="10"/>
  <c r="D1712" i="10" s="1"/>
  <c r="C1712" i="10" s="1"/>
  <c r="E1711" i="10"/>
  <c r="D1711" i="10" s="1"/>
  <c r="C1711" i="10" s="1"/>
  <c r="E1710" i="10"/>
  <c r="D1710" i="10" s="1"/>
  <c r="C1710" i="10" s="1"/>
  <c r="E1709" i="10"/>
  <c r="D1709" i="10"/>
  <c r="C1709" i="10"/>
  <c r="E1708" i="10"/>
  <c r="D1708" i="10" s="1"/>
  <c r="C1708" i="10" s="1"/>
  <c r="E1707" i="10"/>
  <c r="D1707" i="10" s="1"/>
  <c r="C1707" i="10" s="1"/>
  <c r="E1706" i="10"/>
  <c r="D1706" i="10"/>
  <c r="C1706" i="10" s="1"/>
  <c r="E1705" i="10"/>
  <c r="D1705" i="10"/>
  <c r="C1705" i="10"/>
  <c r="E1704" i="10"/>
  <c r="D1704" i="10" s="1"/>
  <c r="C1704" i="10" s="1"/>
  <c r="E1703" i="10"/>
  <c r="D1703" i="10" s="1"/>
  <c r="C1703" i="10" s="1"/>
  <c r="E1702" i="10"/>
  <c r="D1702" i="10" s="1"/>
  <c r="C1702" i="10" s="1"/>
  <c r="E1701" i="10"/>
  <c r="D1701" i="10"/>
  <c r="C1701" i="10"/>
  <c r="E1700" i="10"/>
  <c r="D1700" i="10" s="1"/>
  <c r="C1700" i="10" s="1"/>
  <c r="E1699" i="10"/>
  <c r="D1699" i="10" s="1"/>
  <c r="C1699" i="10" s="1"/>
  <c r="E1698" i="10"/>
  <c r="D1698" i="10"/>
  <c r="C1698" i="10" s="1"/>
  <c r="E1697" i="10"/>
  <c r="D1697" i="10"/>
  <c r="C1697" i="10"/>
  <c r="E1696" i="10"/>
  <c r="D1696" i="10" s="1"/>
  <c r="C1696" i="10" s="1"/>
  <c r="E1695" i="10"/>
  <c r="D1695" i="10" s="1"/>
  <c r="C1695" i="10" s="1"/>
  <c r="E1694" i="10"/>
  <c r="D1694" i="10" s="1"/>
  <c r="C1694" i="10" s="1"/>
  <c r="E1693" i="10"/>
  <c r="D1693" i="10"/>
  <c r="C1693" i="10"/>
  <c r="E1692" i="10"/>
  <c r="D1692" i="10" s="1"/>
  <c r="C1692" i="10" s="1"/>
  <c r="E1691" i="10"/>
  <c r="D1691" i="10" s="1"/>
  <c r="C1691" i="10" s="1"/>
  <c r="E1690" i="10"/>
  <c r="D1690" i="10"/>
  <c r="C1690" i="10" s="1"/>
  <c r="E1689" i="10"/>
  <c r="D1689" i="10"/>
  <c r="C1689" i="10"/>
  <c r="E1688" i="10"/>
  <c r="D1688" i="10" s="1"/>
  <c r="C1688" i="10"/>
  <c r="E1687" i="10"/>
  <c r="D1687" i="10" s="1"/>
  <c r="C1687" i="10" s="1"/>
  <c r="E1686" i="10"/>
  <c r="D1686" i="10"/>
  <c r="C1686" i="10"/>
  <c r="E1685" i="10"/>
  <c r="D1685" i="10"/>
  <c r="C1685" i="10"/>
  <c r="E1684" i="10"/>
  <c r="D1684" i="10" s="1"/>
  <c r="C1684" i="10" s="1"/>
  <c r="E1683" i="10"/>
  <c r="D1683" i="10"/>
  <c r="C1683" i="10" s="1"/>
  <c r="E1682" i="10"/>
  <c r="D1682" i="10" s="1"/>
  <c r="C1682" i="10" s="1"/>
  <c r="E1681" i="10"/>
  <c r="D1681" i="10"/>
  <c r="C1681" i="10"/>
  <c r="E1680" i="10"/>
  <c r="D1680" i="10"/>
  <c r="C1680" i="10"/>
  <c r="E1679" i="10"/>
  <c r="D1679" i="10" s="1"/>
  <c r="C1679" i="10" s="1"/>
  <c r="E1678" i="10"/>
  <c r="D1678" i="10"/>
  <c r="C1678" i="10" s="1"/>
  <c r="E1677" i="10"/>
  <c r="D1677" i="10"/>
  <c r="C1677" i="10" s="1"/>
  <c r="E1676" i="10"/>
  <c r="D1676" i="10"/>
  <c r="C1676" i="10"/>
  <c r="E1675" i="10"/>
  <c r="D1675" i="10" s="1"/>
  <c r="C1675" i="10" s="1"/>
  <c r="E1674" i="10"/>
  <c r="D1674" i="10" s="1"/>
  <c r="C1674" i="10" s="1"/>
  <c r="E1673" i="10"/>
  <c r="D1673" i="10"/>
  <c r="C1673" i="10"/>
  <c r="E1672" i="10"/>
  <c r="D1672" i="10"/>
  <c r="C1672" i="10"/>
  <c r="E1671" i="10"/>
  <c r="D1671" i="10" s="1"/>
  <c r="C1671" i="10" s="1"/>
  <c r="E1670" i="10"/>
  <c r="D1670" i="10"/>
  <c r="C1670" i="10" s="1"/>
  <c r="E1669" i="10"/>
  <c r="D1669" i="10"/>
  <c r="C1669" i="10" s="1"/>
  <c r="E1668" i="10"/>
  <c r="D1668" i="10"/>
  <c r="C1668" i="10"/>
  <c r="E1667" i="10"/>
  <c r="D1667" i="10" s="1"/>
  <c r="C1667" i="10" s="1"/>
  <c r="E1666" i="10"/>
  <c r="D1666" i="10" s="1"/>
  <c r="C1666" i="10" s="1"/>
  <c r="E1665" i="10"/>
  <c r="D1665" i="10"/>
  <c r="C1665" i="10"/>
  <c r="E1664" i="10"/>
  <c r="D1664" i="10"/>
  <c r="C1664" i="10"/>
  <c r="E1663" i="10"/>
  <c r="D1663" i="10" s="1"/>
  <c r="C1663" i="10" s="1"/>
  <c r="E1662" i="10"/>
  <c r="D1662" i="10"/>
  <c r="C1662" i="10" s="1"/>
  <c r="E1661" i="10"/>
  <c r="D1661" i="10"/>
  <c r="C1661" i="10" s="1"/>
  <c r="E1660" i="10"/>
  <c r="D1660" i="10"/>
  <c r="C1660" i="10"/>
  <c r="E1659" i="10"/>
  <c r="D1659" i="10" s="1"/>
  <c r="C1659" i="10" s="1"/>
  <c r="E1658" i="10"/>
  <c r="D1658" i="10" s="1"/>
  <c r="C1658" i="10" s="1"/>
  <c r="E1657" i="10"/>
  <c r="D1657" i="10"/>
  <c r="C1657" i="10"/>
  <c r="E1656" i="10"/>
  <c r="D1656" i="10"/>
  <c r="C1656" i="10"/>
  <c r="E1655" i="10"/>
  <c r="D1655" i="10" s="1"/>
  <c r="C1655" i="10" s="1"/>
  <c r="E1654" i="10"/>
  <c r="D1654" i="10"/>
  <c r="C1654" i="10" s="1"/>
  <c r="E1653" i="10"/>
  <c r="D1653" i="10"/>
  <c r="C1653" i="10" s="1"/>
  <c r="E1652" i="10"/>
  <c r="D1652" i="10"/>
  <c r="C1652" i="10"/>
  <c r="E1651" i="10"/>
  <c r="D1651" i="10" s="1"/>
  <c r="C1651" i="10" s="1"/>
  <c r="E1650" i="10"/>
  <c r="D1650" i="10" s="1"/>
  <c r="C1650" i="10" s="1"/>
  <c r="E1649" i="10"/>
  <c r="D1649" i="10"/>
  <c r="C1649" i="10"/>
  <c r="E1648" i="10"/>
  <c r="D1648" i="10"/>
  <c r="C1648" i="10"/>
  <c r="E1647" i="10"/>
  <c r="D1647" i="10" s="1"/>
  <c r="C1647" i="10" s="1"/>
  <c r="E1646" i="10"/>
  <c r="D1646" i="10"/>
  <c r="C1646" i="10" s="1"/>
  <c r="E1645" i="10"/>
  <c r="D1645" i="10"/>
  <c r="C1645" i="10" s="1"/>
  <c r="E1644" i="10"/>
  <c r="D1644" i="10"/>
  <c r="C1644" i="10"/>
  <c r="E1643" i="10"/>
  <c r="D1643" i="10" s="1"/>
  <c r="C1643" i="10" s="1"/>
  <c r="E1642" i="10"/>
  <c r="D1642" i="10" s="1"/>
  <c r="C1642" i="10" s="1"/>
  <c r="E1641" i="10"/>
  <c r="D1641" i="10"/>
  <c r="C1641" i="10"/>
  <c r="E1640" i="10"/>
  <c r="D1640" i="10"/>
  <c r="C1640" i="10"/>
  <c r="E1639" i="10"/>
  <c r="D1639" i="10" s="1"/>
  <c r="C1639" i="10" s="1"/>
  <c r="E1638" i="10"/>
  <c r="D1638" i="10"/>
  <c r="C1638" i="10" s="1"/>
  <c r="E1637" i="10"/>
  <c r="D1637" i="10"/>
  <c r="C1637" i="10" s="1"/>
  <c r="E1636" i="10"/>
  <c r="D1636" i="10"/>
  <c r="C1636" i="10"/>
  <c r="E1635" i="10"/>
  <c r="D1635" i="10" s="1"/>
  <c r="C1635" i="10" s="1"/>
  <c r="E1634" i="10"/>
  <c r="D1634" i="10" s="1"/>
  <c r="C1634" i="10" s="1"/>
  <c r="E1633" i="10"/>
  <c r="D1633" i="10"/>
  <c r="C1633" i="10"/>
  <c r="E1632" i="10"/>
  <c r="D1632" i="10"/>
  <c r="C1632" i="10"/>
  <c r="E1631" i="10"/>
  <c r="D1631" i="10" s="1"/>
  <c r="C1631" i="10" s="1"/>
  <c r="E1630" i="10"/>
  <c r="D1630" i="10"/>
  <c r="C1630" i="10" s="1"/>
  <c r="E1629" i="10"/>
  <c r="D1629" i="10"/>
  <c r="C1629" i="10" s="1"/>
  <c r="E1628" i="10"/>
  <c r="D1628" i="10"/>
  <c r="C1628" i="10"/>
  <c r="E1627" i="10"/>
  <c r="D1627" i="10" s="1"/>
  <c r="C1627" i="10" s="1"/>
  <c r="E1626" i="10"/>
  <c r="D1626" i="10" s="1"/>
  <c r="C1626" i="10" s="1"/>
  <c r="E1625" i="10"/>
  <c r="D1625" i="10"/>
  <c r="C1625" i="10"/>
  <c r="E1624" i="10"/>
  <c r="D1624" i="10"/>
  <c r="C1624" i="10"/>
  <c r="E1623" i="10"/>
  <c r="D1623" i="10" s="1"/>
  <c r="C1623" i="10" s="1"/>
  <c r="E1622" i="10"/>
  <c r="D1622" i="10"/>
  <c r="C1622" i="10" s="1"/>
  <c r="E1621" i="10"/>
  <c r="D1621" i="10"/>
  <c r="C1621" i="10" s="1"/>
  <c r="E1620" i="10"/>
  <c r="D1620" i="10"/>
  <c r="C1620" i="10"/>
  <c r="E1619" i="10"/>
  <c r="D1619" i="10" s="1"/>
  <c r="C1619" i="10" s="1"/>
  <c r="E1618" i="10"/>
  <c r="D1618" i="10" s="1"/>
  <c r="C1618" i="10" s="1"/>
  <c r="E1617" i="10"/>
  <c r="D1617" i="10"/>
  <c r="C1617" i="10"/>
  <c r="E1616" i="10"/>
  <c r="D1616" i="10"/>
  <c r="C1616" i="10"/>
  <c r="E1615" i="10"/>
  <c r="D1615" i="10" s="1"/>
  <c r="C1615" i="10" s="1"/>
  <c r="E1614" i="10"/>
  <c r="D1614" i="10"/>
  <c r="C1614" i="10" s="1"/>
  <c r="E1613" i="10"/>
  <c r="D1613" i="10"/>
  <c r="C1613" i="10" s="1"/>
  <c r="E1612" i="10"/>
  <c r="D1612" i="10"/>
  <c r="C1612" i="10"/>
  <c r="E1611" i="10"/>
  <c r="D1611" i="10" s="1"/>
  <c r="C1611" i="10" s="1"/>
  <c r="E1610" i="10"/>
  <c r="D1610" i="10" s="1"/>
  <c r="C1610" i="10" s="1"/>
  <c r="E1609" i="10"/>
  <c r="D1609" i="10"/>
  <c r="C1609" i="10"/>
  <c r="E1608" i="10"/>
  <c r="D1608" i="10"/>
  <c r="C1608" i="10"/>
  <c r="E1607" i="10"/>
  <c r="D1607" i="10" s="1"/>
  <c r="C1607" i="10" s="1"/>
  <c r="E1606" i="10"/>
  <c r="D1606" i="10"/>
  <c r="C1606" i="10" s="1"/>
  <c r="E1605" i="10"/>
  <c r="D1605" i="10"/>
  <c r="C1605" i="10" s="1"/>
  <c r="E1604" i="10"/>
  <c r="D1604" i="10"/>
  <c r="C1604" i="10"/>
  <c r="E1603" i="10"/>
  <c r="D1603" i="10" s="1"/>
  <c r="C1603" i="10" s="1"/>
  <c r="E1602" i="10"/>
  <c r="D1602" i="10" s="1"/>
  <c r="C1602" i="10" s="1"/>
  <c r="E1601" i="10"/>
  <c r="D1601" i="10"/>
  <c r="C1601" i="10"/>
  <c r="E1600" i="10"/>
  <c r="D1600" i="10"/>
  <c r="C1600" i="10"/>
  <c r="E1599" i="10"/>
  <c r="D1599" i="10" s="1"/>
  <c r="C1599" i="10" s="1"/>
  <c r="E1598" i="10"/>
  <c r="D1598" i="10"/>
  <c r="C1598" i="10" s="1"/>
  <c r="E1597" i="10"/>
  <c r="D1597" i="10"/>
  <c r="C1597" i="10" s="1"/>
  <c r="E1596" i="10"/>
  <c r="D1596" i="10"/>
  <c r="C1596" i="10"/>
  <c r="E1595" i="10"/>
  <c r="D1595" i="10" s="1"/>
  <c r="C1595" i="10" s="1"/>
  <c r="E1594" i="10"/>
  <c r="D1594" i="10" s="1"/>
  <c r="C1594" i="10" s="1"/>
  <c r="E1593" i="10"/>
  <c r="D1593" i="10"/>
  <c r="C1593" i="10"/>
  <c r="E1592" i="10"/>
  <c r="D1592" i="10"/>
  <c r="C1592" i="10"/>
  <c r="E1591" i="10"/>
  <c r="D1591" i="10" s="1"/>
  <c r="C1591" i="10" s="1"/>
  <c r="E1590" i="10"/>
  <c r="D1590" i="10"/>
  <c r="C1590" i="10" s="1"/>
  <c r="E1589" i="10"/>
  <c r="D1589" i="10"/>
  <c r="C1589" i="10" s="1"/>
  <c r="E1588" i="10"/>
  <c r="D1588" i="10"/>
  <c r="C1588" i="10"/>
  <c r="E1587" i="10"/>
  <c r="D1587" i="10" s="1"/>
  <c r="C1587" i="10" s="1"/>
  <c r="E1586" i="10"/>
  <c r="D1586" i="10" s="1"/>
  <c r="C1586" i="10" s="1"/>
  <c r="E1585" i="10"/>
  <c r="D1585" i="10"/>
  <c r="C1585" i="10"/>
  <c r="E1584" i="10"/>
  <c r="D1584" i="10"/>
  <c r="C1584" i="10"/>
  <c r="E1583" i="10"/>
  <c r="D1583" i="10" s="1"/>
  <c r="C1583" i="10" s="1"/>
  <c r="E1582" i="10"/>
  <c r="D1582" i="10"/>
  <c r="C1582" i="10" s="1"/>
  <c r="E1581" i="10"/>
  <c r="D1581" i="10"/>
  <c r="C1581" i="10" s="1"/>
  <c r="E1580" i="10"/>
  <c r="D1580" i="10"/>
  <c r="C1580" i="10"/>
  <c r="E1579" i="10"/>
  <c r="D1579" i="10" s="1"/>
  <c r="C1579" i="10" s="1"/>
  <c r="E1578" i="10"/>
  <c r="D1578" i="10" s="1"/>
  <c r="C1578" i="10" s="1"/>
  <c r="E1577" i="10"/>
  <c r="D1577" i="10"/>
  <c r="C1577" i="10"/>
  <c r="E1576" i="10"/>
  <c r="D1576" i="10"/>
  <c r="C1576" i="10"/>
  <c r="E1575" i="10"/>
  <c r="D1575" i="10" s="1"/>
  <c r="C1575" i="10" s="1"/>
  <c r="E1574" i="10"/>
  <c r="D1574" i="10"/>
  <c r="C1574" i="10" s="1"/>
  <c r="E1573" i="10"/>
  <c r="D1573" i="10"/>
  <c r="C1573" i="10" s="1"/>
  <c r="E1572" i="10"/>
  <c r="D1572" i="10"/>
  <c r="C1572" i="10"/>
  <c r="E1571" i="10"/>
  <c r="D1571" i="10" s="1"/>
  <c r="C1571" i="10" s="1"/>
  <c r="E1570" i="10"/>
  <c r="D1570" i="10" s="1"/>
  <c r="C1570" i="10" s="1"/>
  <c r="E1569" i="10"/>
  <c r="D1569" i="10"/>
  <c r="C1569" i="10"/>
  <c r="E1568" i="10"/>
  <c r="D1568" i="10" s="1"/>
  <c r="C1568" i="10"/>
  <c r="E1567" i="10"/>
  <c r="D1567" i="10"/>
  <c r="C1567" i="10" s="1"/>
  <c r="E1566" i="10"/>
  <c r="D1566" i="10"/>
  <c r="C1566" i="10" s="1"/>
  <c r="E1565" i="10"/>
  <c r="D1565" i="10"/>
  <c r="C1565" i="10"/>
  <c r="E1564" i="10"/>
  <c r="D1564" i="10" s="1"/>
  <c r="C1564" i="10"/>
  <c r="E1563" i="10"/>
  <c r="D1563" i="10"/>
  <c r="C1563" i="10" s="1"/>
  <c r="E1562" i="10"/>
  <c r="D1562" i="10"/>
  <c r="C1562" i="10"/>
  <c r="E1561" i="10"/>
  <c r="D1561" i="10"/>
  <c r="C1561" i="10"/>
  <c r="E1560" i="10"/>
  <c r="D1560" i="10" s="1"/>
  <c r="C1560" i="10"/>
  <c r="E1559" i="10"/>
  <c r="D1559" i="10"/>
  <c r="C1559" i="10" s="1"/>
  <c r="E1558" i="10"/>
  <c r="D1558" i="10"/>
  <c r="C1558" i="10" s="1"/>
  <c r="E1557" i="10"/>
  <c r="D1557" i="10"/>
  <c r="C1557" i="10"/>
  <c r="E1556" i="10"/>
  <c r="D1556" i="10" s="1"/>
  <c r="C1556" i="10"/>
  <c r="E1555" i="10"/>
  <c r="D1555" i="10"/>
  <c r="C1555" i="10" s="1"/>
  <c r="E1554" i="10"/>
  <c r="D1554" i="10"/>
  <c r="C1554" i="10"/>
  <c r="E1553" i="10"/>
  <c r="D1553" i="10"/>
  <c r="C1553" i="10"/>
  <c r="E1552" i="10"/>
  <c r="D1552" i="10" s="1"/>
  <c r="C1552" i="10"/>
  <c r="E1551" i="10"/>
  <c r="D1551" i="10"/>
  <c r="C1551" i="10" s="1"/>
  <c r="E1550" i="10"/>
  <c r="D1550" i="10"/>
  <c r="C1550" i="10" s="1"/>
  <c r="E1549" i="10"/>
  <c r="D1549" i="10"/>
  <c r="C1549" i="10"/>
  <c r="E1548" i="10"/>
  <c r="D1548" i="10" s="1"/>
  <c r="C1548" i="10" s="1"/>
  <c r="E1547" i="10"/>
  <c r="D1547" i="10"/>
  <c r="C1547" i="10" s="1"/>
  <c r="E1546" i="10"/>
  <c r="D1546" i="10" s="1"/>
  <c r="C1546" i="10" s="1"/>
  <c r="E1545" i="10"/>
  <c r="D1545" i="10"/>
  <c r="C1545" i="10" s="1"/>
  <c r="E1544" i="10"/>
  <c r="D1544" i="10" s="1"/>
  <c r="C1544" i="10"/>
  <c r="E1543" i="10"/>
  <c r="D1543" i="10" s="1"/>
  <c r="C1543" i="10" s="1"/>
  <c r="E1542" i="10"/>
  <c r="D1542" i="10"/>
  <c r="C1542" i="10" s="1"/>
  <c r="E1541" i="10"/>
  <c r="D1541" i="10"/>
  <c r="C1541" i="10"/>
  <c r="E1540" i="10"/>
  <c r="D1540" i="10" s="1"/>
  <c r="C1540" i="10" s="1"/>
  <c r="E1539" i="10"/>
  <c r="D1539" i="10"/>
  <c r="C1539" i="10" s="1"/>
  <c r="E1538" i="10"/>
  <c r="D1538" i="10" s="1"/>
  <c r="C1538" i="10" s="1"/>
  <c r="E1537" i="10"/>
  <c r="D1537" i="10"/>
  <c r="C1537" i="10" s="1"/>
  <c r="E1536" i="10"/>
  <c r="D1536" i="10" s="1"/>
  <c r="C1536" i="10"/>
  <c r="E1535" i="10"/>
  <c r="D1535" i="10" s="1"/>
  <c r="C1535" i="10" s="1"/>
  <c r="E1534" i="10"/>
  <c r="D1534" i="10"/>
  <c r="C1534" i="10" s="1"/>
  <c r="E1533" i="10"/>
  <c r="D1533" i="10"/>
  <c r="C1533" i="10"/>
  <c r="E1532" i="10"/>
  <c r="D1532" i="10" s="1"/>
  <c r="C1532" i="10" s="1"/>
  <c r="E1531" i="10"/>
  <c r="D1531" i="10"/>
  <c r="C1531" i="10" s="1"/>
  <c r="E1530" i="10"/>
  <c r="D1530" i="10" s="1"/>
  <c r="C1530" i="10" s="1"/>
  <c r="E1529" i="10"/>
  <c r="D1529" i="10"/>
  <c r="C1529" i="10" s="1"/>
  <c r="E1528" i="10"/>
  <c r="D1528" i="10" s="1"/>
  <c r="C1528" i="10"/>
  <c r="E1527" i="10"/>
  <c r="D1527" i="10" s="1"/>
  <c r="C1527" i="10" s="1"/>
  <c r="E1526" i="10"/>
  <c r="D1526" i="10"/>
  <c r="C1526" i="10" s="1"/>
  <c r="E1525" i="10"/>
  <c r="D1525" i="10"/>
  <c r="C1525" i="10"/>
  <c r="E1524" i="10"/>
  <c r="D1524" i="10" s="1"/>
  <c r="C1524" i="10" s="1"/>
  <c r="E1523" i="10"/>
  <c r="D1523" i="10"/>
  <c r="C1523" i="10" s="1"/>
  <c r="E1522" i="10"/>
  <c r="D1522" i="10" s="1"/>
  <c r="C1522" i="10" s="1"/>
  <c r="E1521" i="10"/>
  <c r="D1521" i="10"/>
  <c r="C1521" i="10" s="1"/>
  <c r="E1520" i="10"/>
  <c r="D1520" i="10" s="1"/>
  <c r="C1520" i="10"/>
  <c r="E1519" i="10"/>
  <c r="D1519" i="10" s="1"/>
  <c r="C1519" i="10" s="1"/>
  <c r="E1518" i="10"/>
  <c r="D1518" i="10"/>
  <c r="C1518" i="10" s="1"/>
  <c r="E1517" i="10"/>
  <c r="D1517" i="10"/>
  <c r="C1517" i="10"/>
  <c r="E1516" i="10"/>
  <c r="D1516" i="10" s="1"/>
  <c r="C1516" i="10" s="1"/>
  <c r="E1515" i="10"/>
  <c r="D1515" i="10"/>
  <c r="C1515" i="10" s="1"/>
  <c r="E1514" i="10"/>
  <c r="D1514" i="10" s="1"/>
  <c r="C1514" i="10" s="1"/>
  <c r="E1513" i="10"/>
  <c r="D1513" i="10"/>
  <c r="C1513" i="10" s="1"/>
  <c r="E1512" i="10"/>
  <c r="D1512" i="10" s="1"/>
  <c r="C1512" i="10"/>
  <c r="E1511" i="10"/>
  <c r="D1511" i="10" s="1"/>
  <c r="C1511" i="10" s="1"/>
  <c r="E1510" i="10"/>
  <c r="D1510" i="10"/>
  <c r="C1510" i="10" s="1"/>
  <c r="E1509" i="10"/>
  <c r="D1509" i="10"/>
  <c r="C1509" i="10"/>
  <c r="E1508" i="10"/>
  <c r="D1508" i="10" s="1"/>
  <c r="C1508" i="10" s="1"/>
  <c r="E1507" i="10"/>
  <c r="D1507" i="10"/>
  <c r="C1507" i="10" s="1"/>
  <c r="E1506" i="10"/>
  <c r="D1506" i="10" s="1"/>
  <c r="C1506" i="10" s="1"/>
  <c r="E1505" i="10"/>
  <c r="D1505" i="10"/>
  <c r="C1505" i="10" s="1"/>
  <c r="E1504" i="10"/>
  <c r="D1504" i="10" s="1"/>
  <c r="C1504" i="10"/>
  <c r="E1503" i="10"/>
  <c r="D1503" i="10" s="1"/>
  <c r="C1503" i="10" s="1"/>
  <c r="E1502" i="10"/>
  <c r="D1502" i="10"/>
  <c r="C1502" i="10" s="1"/>
  <c r="E1501" i="10"/>
  <c r="D1501" i="10"/>
  <c r="C1501" i="10"/>
  <c r="E1500" i="10"/>
  <c r="D1500" i="10" s="1"/>
  <c r="C1500" i="10" s="1"/>
  <c r="E1499" i="10"/>
  <c r="D1499" i="10"/>
  <c r="C1499" i="10" s="1"/>
  <c r="E1498" i="10"/>
  <c r="D1498" i="10" s="1"/>
  <c r="C1498" i="10" s="1"/>
  <c r="E1497" i="10"/>
  <c r="D1497" i="10"/>
  <c r="C1497" i="10" s="1"/>
  <c r="E1496" i="10"/>
  <c r="D1496" i="10" s="1"/>
  <c r="C1496" i="10"/>
  <c r="E1495" i="10"/>
  <c r="D1495" i="10" s="1"/>
  <c r="C1495" i="10" s="1"/>
  <c r="E1494" i="10"/>
  <c r="D1494" i="10"/>
  <c r="C1494" i="10" s="1"/>
  <c r="E1493" i="10"/>
  <c r="D1493" i="10"/>
  <c r="C1493" i="10"/>
  <c r="E1492" i="10"/>
  <c r="D1492" i="10" s="1"/>
  <c r="C1492" i="10" s="1"/>
  <c r="E1491" i="10"/>
  <c r="D1491" i="10"/>
  <c r="C1491" i="10" s="1"/>
  <c r="E1490" i="10"/>
  <c r="D1490" i="10" s="1"/>
  <c r="C1490" i="10" s="1"/>
  <c r="E1489" i="10"/>
  <c r="D1489" i="10"/>
  <c r="C1489" i="10" s="1"/>
  <c r="E1488" i="10"/>
  <c r="D1488" i="10" s="1"/>
  <c r="C1488" i="10"/>
  <c r="E1487" i="10"/>
  <c r="D1487" i="10" s="1"/>
  <c r="C1487" i="10" s="1"/>
  <c r="E1486" i="10"/>
  <c r="D1486" i="10"/>
  <c r="C1486" i="10" s="1"/>
  <c r="E1485" i="10"/>
  <c r="D1485" i="10"/>
  <c r="C1485" i="10"/>
  <c r="E1484" i="10"/>
  <c r="D1484" i="10" s="1"/>
  <c r="C1484" i="10" s="1"/>
  <c r="E1483" i="10"/>
  <c r="D1483" i="10"/>
  <c r="C1483" i="10" s="1"/>
  <c r="E1482" i="10"/>
  <c r="D1482" i="10" s="1"/>
  <c r="C1482" i="10" s="1"/>
  <c r="E1481" i="10"/>
  <c r="D1481" i="10"/>
  <c r="C1481" i="10" s="1"/>
  <c r="E1480" i="10"/>
  <c r="D1480" i="10" s="1"/>
  <c r="C1480" i="10"/>
  <c r="E1479" i="10"/>
  <c r="D1479" i="10" s="1"/>
  <c r="C1479" i="10" s="1"/>
  <c r="E1478" i="10"/>
  <c r="D1478" i="10" s="1"/>
  <c r="C1478" i="10" s="1"/>
  <c r="E1477" i="10"/>
  <c r="D1477" i="10"/>
  <c r="C1477" i="10" s="1"/>
  <c r="E1476" i="10"/>
  <c r="D1476" i="10"/>
  <c r="C1476" i="10"/>
  <c r="E1475" i="10"/>
  <c r="D1475" i="10" s="1"/>
  <c r="C1475" i="10" s="1"/>
  <c r="E1474" i="10"/>
  <c r="D1474" i="10" s="1"/>
  <c r="C1474" i="10" s="1"/>
  <c r="E1473" i="10"/>
  <c r="D1473" i="10"/>
  <c r="C1473" i="10" s="1"/>
  <c r="E1472" i="10"/>
  <c r="D1472" i="10"/>
  <c r="C1472" i="10"/>
  <c r="E1471" i="10"/>
  <c r="D1471" i="10" s="1"/>
  <c r="C1471" i="10" s="1"/>
  <c r="E1470" i="10"/>
  <c r="D1470" i="10" s="1"/>
  <c r="C1470" i="10" s="1"/>
  <c r="E1469" i="10"/>
  <c r="D1469" i="10"/>
  <c r="C1469" i="10" s="1"/>
  <c r="E1468" i="10"/>
  <c r="D1468" i="10"/>
  <c r="C1468" i="10"/>
  <c r="E1467" i="10"/>
  <c r="D1467" i="10" s="1"/>
  <c r="C1467" i="10" s="1"/>
  <c r="E1466" i="10"/>
  <c r="D1466" i="10" s="1"/>
  <c r="C1466" i="10" s="1"/>
  <c r="E1465" i="10"/>
  <c r="D1465" i="10"/>
  <c r="C1465" i="10" s="1"/>
  <c r="E1464" i="10"/>
  <c r="D1464" i="10"/>
  <c r="C1464" i="10"/>
  <c r="E1463" i="10"/>
  <c r="D1463" i="10" s="1"/>
  <c r="C1463" i="10" s="1"/>
  <c r="E1462" i="10"/>
  <c r="D1462" i="10" s="1"/>
  <c r="C1462" i="10" s="1"/>
  <c r="E1461" i="10"/>
  <c r="D1461" i="10"/>
  <c r="C1461" i="10" s="1"/>
  <c r="E1460" i="10"/>
  <c r="D1460" i="10"/>
  <c r="C1460" i="10" s="1"/>
  <c r="E1459" i="10"/>
  <c r="D1459" i="10" s="1"/>
  <c r="C1459" i="10" s="1"/>
  <c r="E1458" i="10"/>
  <c r="D1458" i="10" s="1"/>
  <c r="C1458" i="10" s="1"/>
  <c r="E1457" i="10"/>
  <c r="D1457" i="10"/>
  <c r="C1457" i="10" s="1"/>
  <c r="E1456" i="10"/>
  <c r="D1456" i="10"/>
  <c r="C1456" i="10" s="1"/>
  <c r="E1455" i="10"/>
  <c r="D1455" i="10" s="1"/>
  <c r="C1455" i="10" s="1"/>
  <c r="E1454" i="10"/>
  <c r="D1454" i="10" s="1"/>
  <c r="C1454" i="10" s="1"/>
  <c r="E1453" i="10"/>
  <c r="D1453" i="10"/>
  <c r="C1453" i="10" s="1"/>
  <c r="E1452" i="10"/>
  <c r="D1452" i="10"/>
  <c r="C1452" i="10" s="1"/>
  <c r="E1451" i="10"/>
  <c r="D1451" i="10" s="1"/>
  <c r="C1451" i="10" s="1"/>
  <c r="E1450" i="10"/>
  <c r="D1450" i="10" s="1"/>
  <c r="C1450" i="10" s="1"/>
  <c r="E1449" i="10"/>
  <c r="D1449" i="10"/>
  <c r="C1449" i="10" s="1"/>
  <c r="E1448" i="10"/>
  <c r="D1448" i="10"/>
  <c r="C1448" i="10" s="1"/>
  <c r="E1447" i="10"/>
  <c r="D1447" i="10" s="1"/>
  <c r="C1447" i="10" s="1"/>
  <c r="E1446" i="10"/>
  <c r="D1446" i="10" s="1"/>
  <c r="C1446" i="10" s="1"/>
  <c r="E1445" i="10"/>
  <c r="D1445" i="10"/>
  <c r="C1445" i="10" s="1"/>
  <c r="E1444" i="10"/>
  <c r="D1444" i="10"/>
  <c r="C1444" i="10" s="1"/>
  <c r="E1443" i="10"/>
  <c r="D1443" i="10" s="1"/>
  <c r="C1443" i="10" s="1"/>
  <c r="E1442" i="10"/>
  <c r="D1442" i="10" s="1"/>
  <c r="C1442" i="10" s="1"/>
  <c r="E1441" i="10"/>
  <c r="D1441" i="10"/>
  <c r="C1441" i="10" s="1"/>
  <c r="E1440" i="10"/>
  <c r="D1440" i="10"/>
  <c r="C1440" i="10" s="1"/>
  <c r="E1439" i="10"/>
  <c r="D1439" i="10" s="1"/>
  <c r="C1439" i="10" s="1"/>
  <c r="E1438" i="10"/>
  <c r="D1438" i="10" s="1"/>
  <c r="C1438" i="10" s="1"/>
  <c r="E1437" i="10"/>
  <c r="D1437" i="10"/>
  <c r="C1437" i="10" s="1"/>
  <c r="E1436" i="10"/>
  <c r="D1436" i="10"/>
  <c r="C1436" i="10" s="1"/>
  <c r="E1435" i="10"/>
  <c r="D1435" i="10" s="1"/>
  <c r="C1435" i="10" s="1"/>
  <c r="E1434" i="10"/>
  <c r="D1434" i="10" s="1"/>
  <c r="C1434" i="10" s="1"/>
  <c r="E1433" i="10"/>
  <c r="D1433" i="10"/>
  <c r="C1433" i="10" s="1"/>
  <c r="E1432" i="10"/>
  <c r="D1432" i="10"/>
  <c r="C1432" i="10" s="1"/>
  <c r="E1431" i="10"/>
  <c r="D1431" i="10" s="1"/>
  <c r="C1431" i="10" s="1"/>
  <c r="E1430" i="10"/>
  <c r="D1430" i="10" s="1"/>
  <c r="C1430" i="10" s="1"/>
  <c r="E1429" i="10"/>
  <c r="D1429" i="10"/>
  <c r="C1429" i="10" s="1"/>
  <c r="E1428" i="10"/>
  <c r="D1428" i="10"/>
  <c r="C1428" i="10" s="1"/>
  <c r="E1427" i="10"/>
  <c r="D1427" i="10" s="1"/>
  <c r="C1427" i="10" s="1"/>
  <c r="E1426" i="10"/>
  <c r="D1426" i="10" s="1"/>
  <c r="C1426" i="10" s="1"/>
  <c r="E1425" i="10"/>
  <c r="D1425" i="10"/>
  <c r="C1425" i="10" s="1"/>
  <c r="E1424" i="10"/>
  <c r="D1424" i="10"/>
  <c r="C1424" i="10" s="1"/>
  <c r="E1423" i="10"/>
  <c r="D1423" i="10" s="1"/>
  <c r="C1423" i="10" s="1"/>
  <c r="E1422" i="10"/>
  <c r="D1422" i="10" s="1"/>
  <c r="C1422" i="10" s="1"/>
  <c r="E1421" i="10"/>
  <c r="D1421" i="10"/>
  <c r="C1421" i="10" s="1"/>
  <c r="E1420" i="10"/>
  <c r="D1420" i="10"/>
  <c r="C1420" i="10" s="1"/>
  <c r="E1419" i="10"/>
  <c r="D1419" i="10" s="1"/>
  <c r="C1419" i="10" s="1"/>
  <c r="E1418" i="10"/>
  <c r="D1418" i="10" s="1"/>
  <c r="C1418" i="10" s="1"/>
  <c r="E1417" i="10"/>
  <c r="D1417" i="10"/>
  <c r="C1417" i="10" s="1"/>
  <c r="E1416" i="10"/>
  <c r="D1416" i="10"/>
  <c r="C1416" i="10" s="1"/>
  <c r="E1415" i="10"/>
  <c r="D1415" i="10" s="1"/>
  <c r="C1415" i="10" s="1"/>
  <c r="E1414" i="10"/>
  <c r="D1414" i="10" s="1"/>
  <c r="C1414" i="10" s="1"/>
  <c r="E1413" i="10"/>
  <c r="D1413" i="10"/>
  <c r="C1413" i="10" s="1"/>
  <c r="E1412" i="10"/>
  <c r="D1412" i="10"/>
  <c r="C1412" i="10" s="1"/>
  <c r="E1411" i="10"/>
  <c r="D1411" i="10" s="1"/>
  <c r="C1411" i="10" s="1"/>
  <c r="E1410" i="10"/>
  <c r="D1410" i="10" s="1"/>
  <c r="C1410" i="10" s="1"/>
  <c r="E1409" i="10"/>
  <c r="D1409" i="10"/>
  <c r="C1409" i="10" s="1"/>
  <c r="E1408" i="10"/>
  <c r="D1408" i="10"/>
  <c r="C1408" i="10" s="1"/>
  <c r="E1407" i="10"/>
  <c r="D1407" i="10" s="1"/>
  <c r="C1407" i="10" s="1"/>
  <c r="E1406" i="10"/>
  <c r="D1406" i="10" s="1"/>
  <c r="C1406" i="10" s="1"/>
  <c r="E1405" i="10"/>
  <c r="D1405" i="10"/>
  <c r="C1405" i="10" s="1"/>
  <c r="E1404" i="10"/>
  <c r="D1404" i="10"/>
  <c r="C1404" i="10" s="1"/>
  <c r="E1403" i="10"/>
  <c r="D1403" i="10" s="1"/>
  <c r="C1403" i="10" s="1"/>
  <c r="E1402" i="10"/>
  <c r="D1402" i="10" s="1"/>
  <c r="C1402" i="10" s="1"/>
  <c r="E1401" i="10"/>
  <c r="D1401" i="10"/>
  <c r="C1401" i="10" s="1"/>
  <c r="E1400" i="10"/>
  <c r="D1400" i="10"/>
  <c r="C1400" i="10" s="1"/>
  <c r="E1399" i="10"/>
  <c r="D1399" i="10" s="1"/>
  <c r="C1399" i="10" s="1"/>
  <c r="E1398" i="10"/>
  <c r="D1398" i="10" s="1"/>
  <c r="C1398" i="10" s="1"/>
  <c r="E1397" i="10"/>
  <c r="D1397" i="10"/>
  <c r="C1397" i="10" s="1"/>
  <c r="E1396" i="10"/>
  <c r="D1396" i="10"/>
  <c r="C1396" i="10" s="1"/>
  <c r="E1395" i="10"/>
  <c r="D1395" i="10" s="1"/>
  <c r="C1395" i="10" s="1"/>
  <c r="E1394" i="10"/>
  <c r="D1394" i="10" s="1"/>
  <c r="C1394" i="10" s="1"/>
  <c r="E1393" i="10"/>
  <c r="D1393" i="10"/>
  <c r="C1393" i="10" s="1"/>
  <c r="E1392" i="10"/>
  <c r="D1392" i="10"/>
  <c r="C1392" i="10" s="1"/>
  <c r="E1391" i="10"/>
  <c r="D1391" i="10" s="1"/>
  <c r="C1391" i="10" s="1"/>
  <c r="E1390" i="10"/>
  <c r="D1390" i="10" s="1"/>
  <c r="C1390" i="10" s="1"/>
  <c r="E1389" i="10"/>
  <c r="D1389" i="10"/>
  <c r="C1389" i="10" s="1"/>
  <c r="E1388" i="10"/>
  <c r="D1388" i="10"/>
  <c r="C1388" i="10" s="1"/>
  <c r="E1387" i="10"/>
  <c r="D1387" i="10" s="1"/>
  <c r="C1387" i="10" s="1"/>
  <c r="E1386" i="10"/>
  <c r="D1386" i="10" s="1"/>
  <c r="C1386" i="10" s="1"/>
  <c r="E1385" i="10"/>
  <c r="D1385" i="10"/>
  <c r="C1385" i="10" s="1"/>
  <c r="E1384" i="10"/>
  <c r="D1384" i="10"/>
  <c r="C1384" i="10" s="1"/>
  <c r="E1383" i="10"/>
  <c r="D1383" i="10" s="1"/>
  <c r="C1383" i="10" s="1"/>
  <c r="E1382" i="10"/>
  <c r="D1382" i="10" s="1"/>
  <c r="C1382" i="10" s="1"/>
  <c r="E1381" i="10"/>
  <c r="D1381" i="10"/>
  <c r="C1381" i="10" s="1"/>
  <c r="E1380" i="10"/>
  <c r="D1380" i="10"/>
  <c r="C1380" i="10" s="1"/>
  <c r="E1379" i="10"/>
  <c r="D1379" i="10" s="1"/>
  <c r="C1379" i="10" s="1"/>
  <c r="E1378" i="10"/>
  <c r="D1378" i="10" s="1"/>
  <c r="C1378" i="10" s="1"/>
  <c r="E1377" i="10"/>
  <c r="D1377" i="10"/>
  <c r="C1377" i="10" s="1"/>
  <c r="E1376" i="10"/>
  <c r="D1376" i="10"/>
  <c r="C1376" i="10" s="1"/>
  <c r="E1375" i="10"/>
  <c r="D1375" i="10" s="1"/>
  <c r="C1375" i="10" s="1"/>
  <c r="E1374" i="10"/>
  <c r="D1374" i="10" s="1"/>
  <c r="C1374" i="10" s="1"/>
  <c r="E1373" i="10"/>
  <c r="D1373" i="10"/>
  <c r="C1373" i="10" s="1"/>
  <c r="E1372" i="10"/>
  <c r="D1372" i="10"/>
  <c r="C1372" i="10" s="1"/>
  <c r="E1371" i="10"/>
  <c r="D1371" i="10" s="1"/>
  <c r="C1371" i="10" s="1"/>
  <c r="E1370" i="10"/>
  <c r="D1370" i="10" s="1"/>
  <c r="C1370" i="10" s="1"/>
  <c r="E1369" i="10"/>
  <c r="D1369" i="10"/>
  <c r="C1369" i="10" s="1"/>
  <c r="E1368" i="10"/>
  <c r="D1368" i="10"/>
  <c r="C1368" i="10" s="1"/>
  <c r="E1367" i="10"/>
  <c r="D1367" i="10" s="1"/>
  <c r="C1367" i="10" s="1"/>
  <c r="E1366" i="10"/>
  <c r="D1366" i="10" s="1"/>
  <c r="C1366" i="10" s="1"/>
  <c r="E1365" i="10"/>
  <c r="D1365" i="10"/>
  <c r="C1365" i="10" s="1"/>
  <c r="E1364" i="10"/>
  <c r="D1364" i="10"/>
  <c r="C1364" i="10" s="1"/>
  <c r="E1363" i="10"/>
  <c r="D1363" i="10" s="1"/>
  <c r="C1363" i="10" s="1"/>
  <c r="E1362" i="10"/>
  <c r="D1362" i="10" s="1"/>
  <c r="C1362" i="10" s="1"/>
  <c r="E1361" i="10"/>
  <c r="D1361" i="10" s="1"/>
  <c r="C1361" i="10" s="1"/>
  <c r="E1360" i="10"/>
  <c r="D1360" i="10"/>
  <c r="C1360" i="10" s="1"/>
  <c r="E1359" i="10"/>
  <c r="D1359" i="10" s="1"/>
  <c r="C1359" i="10" s="1"/>
  <c r="E1358" i="10"/>
  <c r="D1358" i="10" s="1"/>
  <c r="C1358" i="10" s="1"/>
  <c r="E1357" i="10"/>
  <c r="D1357" i="10" s="1"/>
  <c r="C1357" i="10"/>
  <c r="E1356" i="10"/>
  <c r="D1356" i="10"/>
  <c r="C1356" i="10" s="1"/>
  <c r="E1355" i="10"/>
  <c r="D1355" i="10" s="1"/>
  <c r="C1355" i="10" s="1"/>
  <c r="E1354" i="10"/>
  <c r="D1354" i="10" s="1"/>
  <c r="C1354" i="10" s="1"/>
  <c r="E1353" i="10"/>
  <c r="D1353" i="10" s="1"/>
  <c r="C1353" i="10" s="1"/>
  <c r="E1352" i="10"/>
  <c r="D1352" i="10"/>
  <c r="C1352" i="10" s="1"/>
  <c r="E1351" i="10"/>
  <c r="D1351" i="10" s="1"/>
  <c r="C1351" i="10" s="1"/>
  <c r="E1350" i="10"/>
  <c r="D1350" i="10" s="1"/>
  <c r="C1350" i="10" s="1"/>
  <c r="E1349" i="10"/>
  <c r="D1349" i="10" s="1"/>
  <c r="C1349" i="10"/>
  <c r="E1348" i="10"/>
  <c r="D1348" i="10"/>
  <c r="C1348" i="10" s="1"/>
  <c r="E1347" i="10"/>
  <c r="D1347" i="10" s="1"/>
  <c r="C1347" i="10" s="1"/>
  <c r="E1346" i="10"/>
  <c r="D1346" i="10" s="1"/>
  <c r="C1346" i="10" s="1"/>
  <c r="E1345" i="10"/>
  <c r="D1345" i="10" s="1"/>
  <c r="C1345" i="10" s="1"/>
  <c r="E1344" i="10"/>
  <c r="D1344" i="10"/>
  <c r="C1344" i="10" s="1"/>
  <c r="E1343" i="10"/>
  <c r="D1343" i="10" s="1"/>
  <c r="C1343" i="10" s="1"/>
  <c r="E1342" i="10"/>
  <c r="D1342" i="10" s="1"/>
  <c r="C1342" i="10" s="1"/>
  <c r="E1341" i="10"/>
  <c r="D1341" i="10" s="1"/>
  <c r="C1341" i="10"/>
  <c r="E1340" i="10"/>
  <c r="D1340" i="10"/>
  <c r="C1340" i="10" s="1"/>
  <c r="E1339" i="10"/>
  <c r="D1339" i="10" s="1"/>
  <c r="C1339" i="10" s="1"/>
  <c r="E1338" i="10"/>
  <c r="D1338" i="10" s="1"/>
  <c r="C1338" i="10" s="1"/>
  <c r="E1337" i="10"/>
  <c r="D1337" i="10" s="1"/>
  <c r="C1337" i="10" s="1"/>
  <c r="E1336" i="10"/>
  <c r="D1336" i="10"/>
  <c r="C1336" i="10" s="1"/>
  <c r="E1335" i="10"/>
  <c r="D1335" i="10" s="1"/>
  <c r="C1335" i="10" s="1"/>
  <c r="E1334" i="10"/>
  <c r="D1334" i="10" s="1"/>
  <c r="C1334" i="10" s="1"/>
  <c r="E1333" i="10"/>
  <c r="D1333" i="10" s="1"/>
  <c r="C1333" i="10"/>
  <c r="E1332" i="10"/>
  <c r="D1332" i="10"/>
  <c r="C1332" i="10" s="1"/>
  <c r="E1331" i="10"/>
  <c r="D1331" i="10" s="1"/>
  <c r="C1331" i="10" s="1"/>
  <c r="E1330" i="10"/>
  <c r="D1330" i="10" s="1"/>
  <c r="C1330" i="10" s="1"/>
  <c r="E1329" i="10"/>
  <c r="D1329" i="10" s="1"/>
  <c r="C1329" i="10" s="1"/>
  <c r="E1328" i="10"/>
  <c r="D1328" i="10"/>
  <c r="C1328" i="10" s="1"/>
  <c r="E1327" i="10"/>
  <c r="D1327" i="10" s="1"/>
  <c r="C1327" i="10" s="1"/>
  <c r="E1326" i="10"/>
  <c r="D1326" i="10" s="1"/>
  <c r="C1326" i="10" s="1"/>
  <c r="E1325" i="10"/>
  <c r="D1325" i="10" s="1"/>
  <c r="C1325" i="10"/>
  <c r="E1324" i="10"/>
  <c r="D1324" i="10"/>
  <c r="C1324" i="10" s="1"/>
  <c r="E1323" i="10"/>
  <c r="D1323" i="10" s="1"/>
  <c r="C1323" i="10" s="1"/>
  <c r="E1322" i="10"/>
  <c r="D1322" i="10" s="1"/>
  <c r="C1322" i="10" s="1"/>
  <c r="E1321" i="10"/>
  <c r="D1321" i="10" s="1"/>
  <c r="C1321" i="10" s="1"/>
  <c r="E1320" i="10"/>
  <c r="D1320" i="10"/>
  <c r="C1320" i="10" s="1"/>
  <c r="E1319" i="10"/>
  <c r="D1319" i="10" s="1"/>
  <c r="C1319" i="10" s="1"/>
  <c r="E1318" i="10"/>
  <c r="D1318" i="10" s="1"/>
  <c r="C1318" i="10" s="1"/>
  <c r="E1317" i="10"/>
  <c r="D1317" i="10" s="1"/>
  <c r="C1317" i="10"/>
  <c r="E1316" i="10"/>
  <c r="D1316" i="10"/>
  <c r="C1316" i="10" s="1"/>
  <c r="E1315" i="10"/>
  <c r="D1315" i="10" s="1"/>
  <c r="C1315" i="10" s="1"/>
  <c r="E1314" i="10"/>
  <c r="D1314" i="10" s="1"/>
  <c r="C1314" i="10" s="1"/>
  <c r="E1313" i="10"/>
  <c r="D1313" i="10" s="1"/>
  <c r="C1313" i="10" s="1"/>
  <c r="E1312" i="10"/>
  <c r="D1312" i="10"/>
  <c r="C1312" i="10" s="1"/>
  <c r="E1311" i="10"/>
  <c r="D1311" i="10" s="1"/>
  <c r="C1311" i="10" s="1"/>
  <c r="E1310" i="10"/>
  <c r="D1310" i="10" s="1"/>
  <c r="C1310" i="10" s="1"/>
  <c r="E1309" i="10"/>
  <c r="D1309" i="10" s="1"/>
  <c r="C1309" i="10"/>
  <c r="E1308" i="10"/>
  <c r="D1308" i="10"/>
  <c r="C1308" i="10" s="1"/>
  <c r="E1307" i="10"/>
  <c r="D1307" i="10" s="1"/>
  <c r="C1307" i="10" s="1"/>
  <c r="E1306" i="10"/>
  <c r="D1306" i="10" s="1"/>
  <c r="C1306" i="10" s="1"/>
  <c r="E1305" i="10"/>
  <c r="D1305" i="10" s="1"/>
  <c r="C1305" i="10" s="1"/>
  <c r="E1304" i="10"/>
  <c r="D1304" i="10"/>
  <c r="C1304" i="10" s="1"/>
  <c r="E1303" i="10"/>
  <c r="D1303" i="10" s="1"/>
  <c r="C1303" i="10" s="1"/>
  <c r="E1302" i="10"/>
  <c r="D1302" i="10" s="1"/>
  <c r="C1302" i="10" s="1"/>
  <c r="E1301" i="10"/>
  <c r="D1301" i="10" s="1"/>
  <c r="C1301" i="10"/>
  <c r="E1300" i="10"/>
  <c r="D1300" i="10"/>
  <c r="C1300" i="10" s="1"/>
  <c r="E1299" i="10"/>
  <c r="D1299" i="10" s="1"/>
  <c r="C1299" i="10" s="1"/>
  <c r="E1298" i="10"/>
  <c r="D1298" i="10" s="1"/>
  <c r="C1298" i="10" s="1"/>
  <c r="E1297" i="10"/>
  <c r="D1297" i="10" s="1"/>
  <c r="C1297" i="10" s="1"/>
  <c r="E1296" i="10"/>
  <c r="D1296" i="10"/>
  <c r="C1296" i="10" s="1"/>
  <c r="E1295" i="10"/>
  <c r="D1295" i="10" s="1"/>
  <c r="C1295" i="10" s="1"/>
  <c r="E1294" i="10"/>
  <c r="D1294" i="10" s="1"/>
  <c r="C1294" i="10" s="1"/>
  <c r="E1293" i="10"/>
  <c r="D1293" i="10" s="1"/>
  <c r="C1293" i="10"/>
  <c r="E1292" i="10"/>
  <c r="D1292" i="10"/>
  <c r="C1292" i="10" s="1"/>
  <c r="E1291" i="10"/>
  <c r="D1291" i="10" s="1"/>
  <c r="C1291" i="10" s="1"/>
  <c r="E1290" i="10"/>
  <c r="D1290" i="10" s="1"/>
  <c r="C1290" i="10" s="1"/>
  <c r="E1289" i="10"/>
  <c r="D1289" i="10" s="1"/>
  <c r="C1289" i="10" s="1"/>
  <c r="E1288" i="10"/>
  <c r="D1288" i="10"/>
  <c r="C1288" i="10" s="1"/>
  <c r="E1287" i="10"/>
  <c r="D1287" i="10" s="1"/>
  <c r="C1287" i="10" s="1"/>
  <c r="E1286" i="10"/>
  <c r="D1286" i="10" s="1"/>
  <c r="C1286" i="10" s="1"/>
  <c r="E1285" i="10"/>
  <c r="D1285" i="10" s="1"/>
  <c r="C1285" i="10"/>
  <c r="E1284" i="10"/>
  <c r="D1284" i="10"/>
  <c r="C1284" i="10" s="1"/>
  <c r="E1283" i="10"/>
  <c r="D1283" i="10" s="1"/>
  <c r="C1283" i="10" s="1"/>
  <c r="E1282" i="10"/>
  <c r="D1282" i="10" s="1"/>
  <c r="C1282" i="10" s="1"/>
  <c r="E1281" i="10"/>
  <c r="D1281" i="10" s="1"/>
  <c r="C1281" i="10" s="1"/>
  <c r="E1280" i="10"/>
  <c r="D1280" i="10"/>
  <c r="C1280" i="10" s="1"/>
  <c r="E1279" i="10"/>
  <c r="D1279" i="10" s="1"/>
  <c r="C1279" i="10" s="1"/>
  <c r="E1278" i="10"/>
  <c r="D1278" i="10"/>
  <c r="C1278" i="10" s="1"/>
  <c r="E1277" i="10"/>
  <c r="D1277" i="10" s="1"/>
  <c r="C1277" i="10" s="1"/>
  <c r="E1276" i="10"/>
  <c r="D1276" i="10"/>
  <c r="C1276" i="10" s="1"/>
  <c r="E1275" i="10"/>
  <c r="D1275" i="10" s="1"/>
  <c r="C1275" i="10" s="1"/>
  <c r="E1274" i="10"/>
  <c r="D1274" i="10"/>
  <c r="C1274" i="10" s="1"/>
  <c r="E1273" i="10"/>
  <c r="D1273" i="10" s="1"/>
  <c r="C1273" i="10" s="1"/>
  <c r="E1272" i="10"/>
  <c r="D1272" i="10"/>
  <c r="C1272" i="10" s="1"/>
  <c r="E1271" i="10"/>
  <c r="D1271" i="10" s="1"/>
  <c r="C1271" i="10" s="1"/>
  <c r="E1270" i="10"/>
  <c r="D1270" i="10"/>
  <c r="C1270" i="10" s="1"/>
  <c r="E1269" i="10"/>
  <c r="D1269" i="10" s="1"/>
  <c r="C1269" i="10" s="1"/>
  <c r="E1268" i="10"/>
  <c r="D1268" i="10"/>
  <c r="C1268" i="10" s="1"/>
  <c r="E1267" i="10"/>
  <c r="D1267" i="10" s="1"/>
  <c r="C1267" i="10" s="1"/>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s="1"/>
  <c r="C1241" i="10" s="1"/>
  <c r="E1240" i="10"/>
  <c r="D1240" i="10"/>
  <c r="C1240" i="10" s="1"/>
  <c r="E1239" i="10"/>
  <c r="D1239" i="10" s="1"/>
  <c r="C1239" i="10"/>
  <c r="E1238" i="10"/>
  <c r="D1238" i="10" s="1"/>
  <c r="C1238" i="10" s="1"/>
  <c r="E1237" i="10"/>
  <c r="D1237" i="10"/>
  <c r="C1237" i="10"/>
  <c r="E1236" i="10"/>
  <c r="D1236" i="10"/>
  <c r="C1236" i="10"/>
  <c r="E1235" i="10"/>
  <c r="D1235" i="10" s="1"/>
  <c r="C1235" i="10" s="1"/>
  <c r="E1234" i="10"/>
  <c r="D1234" i="10"/>
  <c r="C1234" i="10" s="1"/>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c r="C1204" i="10" s="1"/>
  <c r="E1203" i="10"/>
  <c r="D1203" i="10"/>
  <c r="C1203" i="10"/>
  <c r="E1202" i="10"/>
  <c r="D1202" i="10"/>
  <c r="C1202" i="10"/>
  <c r="E1201" i="10"/>
  <c r="D1201" i="10" s="1"/>
  <c r="C1201" i="10" s="1"/>
  <c r="E1200" i="10"/>
  <c r="D1200" i="10"/>
  <c r="C1200" i="10" s="1"/>
  <c r="E1199" i="10"/>
  <c r="D1199" i="10"/>
  <c r="C1199" i="10"/>
  <c r="E1198" i="10"/>
  <c r="D1198" i="10"/>
  <c r="C1198" i="10"/>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c r="E1190" i="10"/>
  <c r="D1190" i="10"/>
  <c r="C1190" i="10"/>
  <c r="E1189" i="10"/>
  <c r="D1189" i="10" s="1"/>
  <c r="C1189" i="10" s="1"/>
  <c r="E1188" i="10"/>
  <c r="D1188" i="10"/>
  <c r="C1188" i="10" s="1"/>
  <c r="E1187" i="10"/>
  <c r="D1187" i="10"/>
  <c r="C1187" i="10"/>
  <c r="E1186" i="10"/>
  <c r="D1186" i="10"/>
  <c r="C1186" i="10"/>
  <c r="E1185" i="10"/>
  <c r="D1185" i="10" s="1"/>
  <c r="C1185" i="10" s="1"/>
  <c r="E1184" i="10"/>
  <c r="D1184" i="10"/>
  <c r="C1184" i="10" s="1"/>
  <c r="E1183" i="10"/>
  <c r="D1183" i="10"/>
  <c r="C1183" i="10"/>
  <c r="E1182" i="10"/>
  <c r="D1182" i="10"/>
  <c r="C1182" i="10"/>
  <c r="E1181" i="10"/>
  <c r="D1181" i="10" s="1"/>
  <c r="C1181" i="10" s="1"/>
  <c r="E1180" i="10"/>
  <c r="D1180" i="10"/>
  <c r="C1180" i="10" s="1"/>
  <c r="E1179" i="10"/>
  <c r="D1179" i="10"/>
  <c r="C1179" i="10"/>
  <c r="E1178" i="10"/>
  <c r="D1178" i="10"/>
  <c r="C1178" i="10"/>
  <c r="E1177" i="10"/>
  <c r="D1177" i="10" s="1"/>
  <c r="C1177" i="10" s="1"/>
  <c r="E1176" i="10"/>
  <c r="D1176" i="10"/>
  <c r="C1176" i="10" s="1"/>
  <c r="E1175" i="10"/>
  <c r="D1175" i="10"/>
  <c r="C1175" i="10"/>
  <c r="E1174" i="10"/>
  <c r="D1174" i="10"/>
  <c r="C1174" i="10"/>
  <c r="E1173" i="10"/>
  <c r="D1173" i="10" s="1"/>
  <c r="C1173" i="10" s="1"/>
  <c r="E1172" i="10"/>
  <c r="D1172" i="10"/>
  <c r="C1172" i="10" s="1"/>
  <c r="E1171" i="10"/>
  <c r="D1171" i="10"/>
  <c r="C1171" i="10"/>
  <c r="E1170" i="10"/>
  <c r="D1170" i="10"/>
  <c r="C1170" i="10"/>
  <c r="E1169" i="10"/>
  <c r="D1169" i="10" s="1"/>
  <c r="C1169" i="10" s="1"/>
  <c r="E1168" i="10"/>
  <c r="D1168" i="10"/>
  <c r="C1168" i="10" s="1"/>
  <c r="E1167" i="10"/>
  <c r="D1167" i="10"/>
  <c r="C1167" i="10"/>
  <c r="E1166" i="10"/>
  <c r="D1166" i="10"/>
  <c r="C1166" i="10"/>
  <c r="E1165" i="10"/>
  <c r="D1165" i="10" s="1"/>
  <c r="C1165" i="10" s="1"/>
  <c r="E1164" i="10"/>
  <c r="D1164" i="10"/>
  <c r="C1164" i="10" s="1"/>
  <c r="E1163" i="10"/>
  <c r="D1163" i="10"/>
  <c r="C1163" i="10"/>
  <c r="E1162" i="10"/>
  <c r="D1162" i="10"/>
  <c r="C1162" i="10"/>
  <c r="E1161" i="10"/>
  <c r="D1161" i="10" s="1"/>
  <c r="C1161" i="10" s="1"/>
  <c r="E1160" i="10"/>
  <c r="D1160" i="10"/>
  <c r="C1160" i="10" s="1"/>
  <c r="E1159" i="10"/>
  <c r="D1159" i="10"/>
  <c r="C1159" i="10"/>
  <c r="E1158" i="10"/>
  <c r="D1158" i="10"/>
  <c r="C1158" i="10"/>
  <c r="E1157" i="10"/>
  <c r="D1157" i="10" s="1"/>
  <c r="C1157" i="10" s="1"/>
  <c r="E1156" i="10"/>
  <c r="D1156" i="10"/>
  <c r="C1156" i="10" s="1"/>
  <c r="E1155" i="10"/>
  <c r="D1155" i="10"/>
  <c r="C1155" i="10"/>
  <c r="E1154" i="10"/>
  <c r="D1154" i="10"/>
  <c r="C1154" i="10"/>
  <c r="E1153" i="10"/>
  <c r="D1153" i="10" s="1"/>
  <c r="C1153" i="10" s="1"/>
  <c r="E1152" i="10"/>
  <c r="D1152" i="10"/>
  <c r="C1152" i="10" s="1"/>
  <c r="E1151" i="10"/>
  <c r="D1151" i="10"/>
  <c r="C1151" i="10"/>
  <c r="E1150" i="10"/>
  <c r="D1150" i="10"/>
  <c r="C1150" i="10"/>
  <c r="E1149" i="10"/>
  <c r="D1149" i="10" s="1"/>
  <c r="C1149" i="10" s="1"/>
  <c r="E1148" i="10"/>
  <c r="D1148" i="10"/>
  <c r="C1148" i="10" s="1"/>
  <c r="E1147" i="10"/>
  <c r="D1147" i="10"/>
  <c r="C1147" i="10"/>
  <c r="E1146" i="10"/>
  <c r="D1146" i="10"/>
  <c r="C1146" i="10"/>
  <c r="E1145" i="10"/>
  <c r="D1145" i="10" s="1"/>
  <c r="C1145" i="10" s="1"/>
  <c r="E1144" i="10"/>
  <c r="D1144" i="10"/>
  <c r="C1144" i="10" s="1"/>
  <c r="E1143" i="10"/>
  <c r="D1143" i="10"/>
  <c r="C1143" i="10"/>
  <c r="E1142" i="10"/>
  <c r="D1142" i="10"/>
  <c r="C1142" i="10"/>
  <c r="E1141" i="10"/>
  <c r="D1141" i="10" s="1"/>
  <c r="C1141" i="10" s="1"/>
  <c r="E1140" i="10"/>
  <c r="D1140" i="10"/>
  <c r="C1140" i="10" s="1"/>
  <c r="E1139" i="10"/>
  <c r="D1139" i="10"/>
  <c r="C1139" i="10"/>
  <c r="E1138" i="10"/>
  <c r="D1138" i="10"/>
  <c r="C1138" i="10"/>
  <c r="E1137" i="10"/>
  <c r="D1137" i="10" s="1"/>
  <c r="C1137" i="10" s="1"/>
  <c r="E1136" i="10"/>
  <c r="D1136" i="10"/>
  <c r="C1136" i="10" s="1"/>
  <c r="E1135" i="10"/>
  <c r="D1135" i="10"/>
  <c r="C1135" i="10"/>
  <c r="E1134" i="10"/>
  <c r="D1134" i="10"/>
  <c r="C1134" i="10"/>
  <c r="E1133" i="10"/>
  <c r="D1133" i="10" s="1"/>
  <c r="C1133" i="10" s="1"/>
  <c r="E1132" i="10"/>
  <c r="D1132" i="10"/>
  <c r="C1132" i="10" s="1"/>
  <c r="E1131" i="10"/>
  <c r="D1131" i="10"/>
  <c r="C1131" i="10"/>
  <c r="E1130" i="10"/>
  <c r="D1130" i="10"/>
  <c r="C1130" i="10"/>
  <c r="E1129" i="10"/>
  <c r="D1129" i="10" s="1"/>
  <c r="C1129" i="10" s="1"/>
  <c r="E1128" i="10"/>
  <c r="D1128" i="10"/>
  <c r="C1128" i="10" s="1"/>
  <c r="E1127" i="10"/>
  <c r="D1127" i="10"/>
  <c r="C1127" i="10"/>
  <c r="E1126" i="10"/>
  <c r="D1126" i="10"/>
  <c r="C1126" i="10"/>
  <c r="E1125" i="10"/>
  <c r="D1125" i="10" s="1"/>
  <c r="C1125" i="10" s="1"/>
  <c r="E1124" i="10"/>
  <c r="D1124" i="10"/>
  <c r="C1124" i="10" s="1"/>
  <c r="E1123" i="10"/>
  <c r="D1123" i="10"/>
  <c r="C1123" i="10"/>
  <c r="E1122" i="10"/>
  <c r="D1122" i="10"/>
  <c r="C1122" i="10"/>
  <c r="E1121" i="10"/>
  <c r="D1121" i="10" s="1"/>
  <c r="C1121" i="10" s="1"/>
  <c r="E1120" i="10"/>
  <c r="D1120" i="10"/>
  <c r="C1120" i="10" s="1"/>
  <c r="E1119" i="10"/>
  <c r="D1119" i="10"/>
  <c r="C1119" i="10"/>
  <c r="E1118" i="10"/>
  <c r="D1118" i="10"/>
  <c r="C1118" i="10"/>
  <c r="E1117" i="10"/>
  <c r="D1117" i="10" s="1"/>
  <c r="C1117" i="10" s="1"/>
  <c r="E1116" i="10"/>
  <c r="D1116" i="10"/>
  <c r="C1116" i="10" s="1"/>
  <c r="E1115" i="10"/>
  <c r="D1115" i="10"/>
  <c r="C1115" i="10"/>
  <c r="E1114" i="10"/>
  <c r="D1114" i="10"/>
  <c r="C1114" i="10"/>
  <c r="E1113" i="10"/>
  <c r="D1113" i="10" s="1"/>
  <c r="C1113" i="10" s="1"/>
  <c r="E1112" i="10"/>
  <c r="D1112" i="10"/>
  <c r="C1112" i="10" s="1"/>
  <c r="E1111" i="10"/>
  <c r="D1111" i="10"/>
  <c r="C1111" i="10"/>
  <c r="E1110" i="10"/>
  <c r="D1110" i="10"/>
  <c r="C1110" i="10"/>
  <c r="E1109" i="10"/>
  <c r="D1109" i="10" s="1"/>
  <c r="C1109" i="10" s="1"/>
  <c r="E1108" i="10"/>
  <c r="D1108" i="10"/>
  <c r="C1108" i="10" s="1"/>
  <c r="E1107" i="10"/>
  <c r="D1107" i="10"/>
  <c r="C1107" i="10"/>
  <c r="E1106" i="10"/>
  <c r="D1106" i="10"/>
  <c r="C1106" i="10"/>
  <c r="E1105" i="10"/>
  <c r="D1105" i="10" s="1"/>
  <c r="C1105" i="10" s="1"/>
  <c r="E1104" i="10"/>
  <c r="D1104" i="10"/>
  <c r="C1104" i="10" s="1"/>
  <c r="E1103" i="10"/>
  <c r="D1103" i="10"/>
  <c r="C1103" i="10"/>
  <c r="E1102" i="10"/>
  <c r="D1102" i="10"/>
  <c r="C1102" i="10"/>
  <c r="E1101" i="10"/>
  <c r="D1101" i="10" s="1"/>
  <c r="C1101" i="10" s="1"/>
  <c r="E1100" i="10"/>
  <c r="D1100" i="10"/>
  <c r="C1100" i="10" s="1"/>
  <c r="E1099" i="10"/>
  <c r="D1099" i="10"/>
  <c r="C1099" i="10"/>
  <c r="E1098" i="10"/>
  <c r="D1098" i="10"/>
  <c r="C1098" i="10"/>
  <c r="E1097" i="10"/>
  <c r="D1097" i="10" s="1"/>
  <c r="C1097" i="10" s="1"/>
  <c r="E1096" i="10"/>
  <c r="D1096" i="10"/>
  <c r="C1096" i="10" s="1"/>
  <c r="E1095" i="10"/>
  <c r="D1095" i="10"/>
  <c r="C1095" i="10"/>
  <c r="E1094" i="10"/>
  <c r="D1094" i="10"/>
  <c r="C1094" i="10"/>
  <c r="E1093" i="10"/>
  <c r="D1093" i="10" s="1"/>
  <c r="C1093" i="10" s="1"/>
  <c r="E1092" i="10"/>
  <c r="D1092" i="10" s="1"/>
  <c r="C1092" i="10" s="1"/>
  <c r="E1091" i="10"/>
  <c r="D1091" i="10"/>
  <c r="C1091" i="10"/>
  <c r="E1090" i="10"/>
  <c r="D1090" i="10"/>
  <c r="C1090" i="10"/>
  <c r="E1089" i="10"/>
  <c r="D1089" i="10" s="1"/>
  <c r="C1089" i="10" s="1"/>
  <c r="E1088" i="10"/>
  <c r="D1088" i="10"/>
  <c r="C1088" i="10" s="1"/>
  <c r="E1087" i="10"/>
  <c r="D1087" i="10"/>
  <c r="C1087" i="10" s="1"/>
  <c r="E1086" i="10"/>
  <c r="D1086" i="10"/>
  <c r="C1086" i="10"/>
  <c r="E1085" i="10"/>
  <c r="D1085" i="10" s="1"/>
  <c r="C1085" i="10" s="1"/>
  <c r="E1084" i="10"/>
  <c r="D1084" i="10"/>
  <c r="C1084" i="10" s="1"/>
  <c r="E1083" i="10"/>
  <c r="D1083" i="10"/>
  <c r="C1083" i="10"/>
  <c r="E1082" i="10"/>
  <c r="D1082" i="10"/>
  <c r="C1082" i="10"/>
  <c r="E1081" i="10"/>
  <c r="D1081" i="10" s="1"/>
  <c r="C1081" i="10" s="1"/>
  <c r="E1080" i="10"/>
  <c r="D1080" i="10"/>
  <c r="C1080" i="10" s="1"/>
  <c r="E1079" i="10"/>
  <c r="D1079" i="10"/>
  <c r="C1079" i="10"/>
  <c r="E1078" i="10"/>
  <c r="D1078" i="10"/>
  <c r="C1078" i="10"/>
  <c r="E1077" i="10"/>
  <c r="D1077" i="10" s="1"/>
  <c r="C1077" i="10" s="1"/>
  <c r="E1076" i="10"/>
  <c r="D1076" i="10" s="1"/>
  <c r="C1076" i="10" s="1"/>
  <c r="E1075" i="10"/>
  <c r="D1075" i="10"/>
  <c r="C1075" i="10"/>
  <c r="E1074" i="10"/>
  <c r="D1074" i="10"/>
  <c r="C1074" i="10"/>
  <c r="E1073" i="10"/>
  <c r="D1073" i="10" s="1"/>
  <c r="C1073" i="10" s="1"/>
  <c r="E1072" i="10"/>
  <c r="D1072" i="10"/>
  <c r="C1072" i="10" s="1"/>
  <c r="E1071" i="10"/>
  <c r="D1071" i="10"/>
  <c r="C1071" i="10" s="1"/>
  <c r="E1070" i="10"/>
  <c r="D1070" i="10"/>
  <c r="C1070" i="10"/>
  <c r="E1069" i="10"/>
  <c r="D1069" i="10" s="1"/>
  <c r="C1069" i="10" s="1"/>
  <c r="E1068" i="10"/>
  <c r="D1068" i="10"/>
  <c r="C1068" i="10" s="1"/>
  <c r="E1067" i="10"/>
  <c r="D1067" i="10"/>
  <c r="C1067" i="10"/>
  <c r="E1066" i="10"/>
  <c r="D1066" i="10"/>
  <c r="C1066" i="10"/>
  <c r="E1065" i="10"/>
  <c r="D1065" i="10" s="1"/>
  <c r="C1065" i="10" s="1"/>
  <c r="E1064" i="10"/>
  <c r="D1064" i="10"/>
  <c r="C1064" i="10" s="1"/>
  <c r="E1063" i="10"/>
  <c r="D1063" i="10"/>
  <c r="C1063" i="10"/>
  <c r="E1062" i="10"/>
  <c r="D1062" i="10"/>
  <c r="C1062" i="10"/>
  <c r="E1061" i="10"/>
  <c r="D1061" i="10" s="1"/>
  <c r="C1061" i="10" s="1"/>
  <c r="E1060" i="10"/>
  <c r="D1060" i="10" s="1"/>
  <c r="C1060" i="10" s="1"/>
  <c r="E1059" i="10"/>
  <c r="D1059" i="10"/>
  <c r="C1059" i="10"/>
  <c r="E1058" i="10"/>
  <c r="D1058" i="10"/>
  <c r="C1058" i="10"/>
  <c r="E1057" i="10"/>
  <c r="D1057" i="10" s="1"/>
  <c r="C1057" i="10" s="1"/>
  <c r="E1056" i="10"/>
  <c r="D1056" i="10"/>
  <c r="C1056" i="10" s="1"/>
  <c r="E1055" i="10"/>
  <c r="D1055" i="10"/>
  <c r="C1055" i="10" s="1"/>
  <c r="E1054" i="10"/>
  <c r="D1054" i="10"/>
  <c r="C1054" i="10"/>
  <c r="E1053" i="10"/>
  <c r="D1053" i="10" s="1"/>
  <c r="C1053" i="10" s="1"/>
  <c r="E1052" i="10"/>
  <c r="D1052" i="10"/>
  <c r="C1052" i="10" s="1"/>
  <c r="E1051" i="10"/>
  <c r="D1051" i="10"/>
  <c r="C1051" i="10"/>
  <c r="E1050" i="10"/>
  <c r="D1050" i="10"/>
  <c r="C1050" i="10"/>
  <c r="E1049" i="10"/>
  <c r="D1049" i="10" s="1"/>
  <c r="C1049" i="10" s="1"/>
  <c r="E1048" i="10"/>
  <c r="D1048" i="10"/>
  <c r="C1048" i="10" s="1"/>
  <c r="E1047" i="10"/>
  <c r="D1047" i="10"/>
  <c r="C1047" i="10"/>
  <c r="E1046" i="10"/>
  <c r="D1046" i="10"/>
  <c r="C1046" i="10"/>
  <c r="E1045" i="10"/>
  <c r="D1045" i="10" s="1"/>
  <c r="C1045" i="10" s="1"/>
  <c r="E1044" i="10"/>
  <c r="D1044" i="10" s="1"/>
  <c r="C1044" i="10" s="1"/>
  <c r="E1043" i="10"/>
  <c r="D1043" i="10"/>
  <c r="C1043" i="10"/>
  <c r="E1042" i="10"/>
  <c r="D1042" i="10"/>
  <c r="C1042" i="10"/>
  <c r="E1041" i="10"/>
  <c r="D1041" i="10" s="1"/>
  <c r="C1041" i="10" s="1"/>
  <c r="E1040" i="10"/>
  <c r="D1040" i="10"/>
  <c r="C1040" i="10" s="1"/>
  <c r="E1039" i="10"/>
  <c r="D1039" i="10"/>
  <c r="C1039" i="10" s="1"/>
  <c r="E1038" i="10"/>
  <c r="D1038" i="10"/>
  <c r="C1038" i="10"/>
  <c r="E1037" i="10"/>
  <c r="D1037" i="10" s="1"/>
  <c r="C1037" i="10" s="1"/>
  <c r="E1036" i="10"/>
  <c r="D1036" i="10"/>
  <c r="C1036" i="10" s="1"/>
  <c r="E1035" i="10"/>
  <c r="D1035" i="10"/>
  <c r="C1035" i="10"/>
  <c r="E1034" i="10"/>
  <c r="D1034" i="10"/>
  <c r="C1034" i="10"/>
  <c r="E1033" i="10"/>
  <c r="D1033" i="10" s="1"/>
  <c r="C1033" i="10" s="1"/>
  <c r="E1032" i="10"/>
  <c r="D1032" i="10"/>
  <c r="C1032" i="10" s="1"/>
  <c r="E1031" i="10"/>
  <c r="D1031" i="10"/>
  <c r="C1031" i="10"/>
  <c r="E1030" i="10"/>
  <c r="D1030" i="10"/>
  <c r="C1030" i="10"/>
  <c r="E1029" i="10"/>
  <c r="D1029" i="10" s="1"/>
  <c r="C1029" i="10" s="1"/>
  <c r="E1028" i="10"/>
  <c r="D1028" i="10" s="1"/>
  <c r="C1028" i="10" s="1"/>
  <c r="E1027" i="10"/>
  <c r="D1027" i="10"/>
  <c r="C1027" i="10"/>
  <c r="E1026" i="10"/>
  <c r="D1026" i="10"/>
  <c r="C1026" i="10"/>
  <c r="E1025" i="10"/>
  <c r="D1025" i="10" s="1"/>
  <c r="C1025" i="10" s="1"/>
  <c r="E1024" i="10"/>
  <c r="D1024" i="10"/>
  <c r="C1024" i="10" s="1"/>
  <c r="E1023" i="10"/>
  <c r="D1023" i="10" s="1"/>
  <c r="C1023" i="10" s="1"/>
  <c r="E1022" i="10"/>
  <c r="D1022" i="10"/>
  <c r="C1022" i="10" s="1"/>
  <c r="E1021" i="10"/>
  <c r="D1021" i="10" s="1"/>
  <c r="C1021" i="10"/>
  <c r="E1020" i="10"/>
  <c r="D1020" i="10" s="1"/>
  <c r="C1020" i="10" s="1"/>
  <c r="E1019" i="10"/>
  <c r="D1019" i="10"/>
  <c r="C1019" i="10"/>
  <c r="E1018" i="10"/>
  <c r="D1018" i="10"/>
  <c r="C1018" i="10"/>
  <c r="E1017" i="10"/>
  <c r="D1017" i="10" s="1"/>
  <c r="C1017" i="10" s="1"/>
  <c r="E1016" i="10"/>
  <c r="D1016" i="10"/>
  <c r="C1016" i="10" s="1"/>
  <c r="E1015" i="10"/>
  <c r="D1015" i="10" s="1"/>
  <c r="C1015" i="10" s="1"/>
  <c r="E1014" i="10"/>
  <c r="D1014" i="10"/>
  <c r="C1014" i="10" s="1"/>
  <c r="E1013" i="10"/>
  <c r="D1013" i="10" s="1"/>
  <c r="C1013" i="10"/>
  <c r="E1012" i="10"/>
  <c r="D1012" i="10" s="1"/>
  <c r="C1012" i="10" s="1"/>
  <c r="E1011" i="10"/>
  <c r="D1011" i="10"/>
  <c r="C1011" i="10"/>
  <c r="E1010" i="10"/>
  <c r="D1010" i="10"/>
  <c r="C1010" i="10"/>
  <c r="E1009" i="10"/>
  <c r="D1009" i="10" s="1"/>
  <c r="C1009" i="10" s="1"/>
  <c r="E1008" i="10"/>
  <c r="D1008" i="10"/>
  <c r="C1008" i="10" s="1"/>
  <c r="E1007" i="10"/>
  <c r="D1007" i="10" s="1"/>
  <c r="C1007" i="10" s="1"/>
  <c r="E1006" i="10"/>
  <c r="D1006" i="10"/>
  <c r="C1006" i="10" s="1"/>
  <c r="E1005" i="10"/>
  <c r="D1005" i="10" s="1"/>
  <c r="C1005" i="10"/>
  <c r="E1004" i="10"/>
  <c r="D1004" i="10" s="1"/>
  <c r="C1004" i="10" s="1"/>
  <c r="E1003" i="10"/>
  <c r="D1003" i="10"/>
  <c r="C1003" i="10"/>
  <c r="E1002" i="10"/>
  <c r="D1002" i="10"/>
  <c r="C1002" i="10"/>
  <c r="E1001" i="10"/>
  <c r="D1001" i="10" s="1"/>
  <c r="C1001" i="10" s="1"/>
  <c r="E1000" i="10"/>
  <c r="D1000" i="10" s="1"/>
  <c r="C1000" i="10" s="1"/>
  <c r="E999" i="10"/>
  <c r="D999" i="10" s="1"/>
  <c r="C999" i="10" s="1"/>
  <c r="E998" i="10"/>
  <c r="D998" i="10"/>
  <c r="C998" i="10" s="1"/>
  <c r="E997" i="10"/>
  <c r="D997" i="10" s="1"/>
  <c r="C997" i="10" s="1"/>
  <c r="E996" i="10"/>
  <c r="D996" i="10" s="1"/>
  <c r="C996" i="10" s="1"/>
  <c r="E995" i="10"/>
  <c r="D995" i="10" s="1"/>
  <c r="C995" i="10"/>
  <c r="E994" i="10"/>
  <c r="D994" i="10"/>
  <c r="C994" i="10" s="1"/>
  <c r="E993" i="10"/>
  <c r="D993" i="10" s="1"/>
  <c r="C993" i="10" s="1"/>
  <c r="E992" i="10"/>
  <c r="D992" i="10" s="1"/>
  <c r="C992" i="10" s="1"/>
  <c r="E991" i="10"/>
  <c r="D991" i="10" s="1"/>
  <c r="C991" i="10" s="1"/>
  <c r="E990" i="10"/>
  <c r="D990" i="10"/>
  <c r="C990" i="10" s="1"/>
  <c r="E989" i="10"/>
  <c r="D989" i="10" s="1"/>
  <c r="C989" i="10" s="1"/>
  <c r="E988" i="10"/>
  <c r="D988" i="10" s="1"/>
  <c r="C988" i="10" s="1"/>
  <c r="E987" i="10"/>
  <c r="D987" i="10" s="1"/>
  <c r="C987" i="10" s="1"/>
  <c r="E986" i="10"/>
  <c r="D986" i="10"/>
  <c r="C986" i="10" s="1"/>
  <c r="E985" i="10"/>
  <c r="D985" i="10" s="1"/>
  <c r="C985" i="10" s="1"/>
  <c r="E984" i="10"/>
  <c r="D984" i="10" s="1"/>
  <c r="C984" i="10" s="1"/>
  <c r="E983" i="10"/>
  <c r="D983" i="10" s="1"/>
  <c r="C983" i="10" s="1"/>
  <c r="E982" i="10"/>
  <c r="D982" i="10"/>
  <c r="C982" i="10" s="1"/>
  <c r="E981" i="10"/>
  <c r="D981" i="10" s="1"/>
  <c r="C981" i="10" s="1"/>
  <c r="E980" i="10"/>
  <c r="D980" i="10" s="1"/>
  <c r="C980" i="10" s="1"/>
  <c r="E979" i="10"/>
  <c r="D979" i="10" s="1"/>
  <c r="C979" i="10"/>
  <c r="E978" i="10"/>
  <c r="D978" i="10"/>
  <c r="C978" i="10" s="1"/>
  <c r="E977" i="10"/>
  <c r="D977" i="10" s="1"/>
  <c r="C977" i="10" s="1"/>
  <c r="E976" i="10"/>
  <c r="D976" i="10" s="1"/>
  <c r="C976" i="10" s="1"/>
  <c r="E975" i="10"/>
  <c r="D975" i="10" s="1"/>
  <c r="C975" i="10" s="1"/>
  <c r="E974" i="10"/>
  <c r="D974" i="10"/>
  <c r="C974" i="10" s="1"/>
  <c r="E973" i="10"/>
  <c r="D973" i="10" s="1"/>
  <c r="C973" i="10" s="1"/>
  <c r="E972" i="10"/>
  <c r="D972" i="10" s="1"/>
  <c r="C972" i="10" s="1"/>
  <c r="E971" i="10"/>
  <c r="D971" i="10" s="1"/>
  <c r="C971" i="10" s="1"/>
  <c r="E970" i="10"/>
  <c r="D970" i="10"/>
  <c r="C970" i="10" s="1"/>
  <c r="E969" i="10"/>
  <c r="D969" i="10" s="1"/>
  <c r="C969" i="10" s="1"/>
  <c r="E968" i="10"/>
  <c r="D968" i="10" s="1"/>
  <c r="C968" i="10" s="1"/>
  <c r="E967" i="10"/>
  <c r="D967" i="10" s="1"/>
  <c r="C967" i="10" s="1"/>
  <c r="E966" i="10"/>
  <c r="D966" i="10"/>
  <c r="C966" i="10" s="1"/>
  <c r="E965" i="10"/>
  <c r="D965" i="10" s="1"/>
  <c r="C965" i="10" s="1"/>
  <c r="E964" i="10"/>
  <c r="D964" i="10" s="1"/>
  <c r="E963" i="10"/>
  <c r="D963" i="10" s="1"/>
  <c r="C963" i="10"/>
  <c r="E962" i="10"/>
  <c r="D962" i="10"/>
  <c r="C962" i="10" s="1"/>
  <c r="E961" i="10"/>
  <c r="D961" i="10" s="1"/>
  <c r="C961" i="10" s="1"/>
  <c r="E960" i="10"/>
  <c r="D960" i="10"/>
  <c r="C960" i="10" s="1"/>
  <c r="E959" i="10"/>
  <c r="D959" i="10" s="1"/>
  <c r="E958" i="10"/>
  <c r="D958" i="10"/>
  <c r="C958" i="10" s="1"/>
  <c r="E957" i="10"/>
  <c r="D957" i="10" s="1"/>
  <c r="C957" i="10" s="1"/>
  <c r="E956" i="10"/>
  <c r="D956" i="10"/>
  <c r="C956" i="10" s="1"/>
  <c r="E955" i="10"/>
  <c r="D955" i="10" s="1"/>
  <c r="C955" i="10"/>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c r="E938" i="10"/>
  <c r="D938" i="10"/>
  <c r="C938" i="10" s="1"/>
  <c r="E937" i="10"/>
  <c r="D937" i="10" s="1"/>
  <c r="C937" i="10" s="1"/>
  <c r="E936" i="10"/>
  <c r="D936" i="10"/>
  <c r="C936" i="10" s="1"/>
  <c r="E935" i="10"/>
  <c r="D935" i="10" s="1"/>
  <c r="C935" i="10" s="1"/>
  <c r="E934" i="10"/>
  <c r="D934" i="10"/>
  <c r="C934" i="10" s="1"/>
  <c r="E933" i="10"/>
  <c r="D933" i="10" s="1"/>
  <c r="C933" i="10" s="1"/>
  <c r="E932" i="10"/>
  <c r="D932" i="10"/>
  <c r="E931" i="10"/>
  <c r="D931" i="10" s="1"/>
  <c r="C931" i="10"/>
  <c r="E930" i="10"/>
  <c r="D930" i="10"/>
  <c r="C930" i="10" s="1"/>
  <c r="E929" i="10"/>
  <c r="D929" i="10" s="1"/>
  <c r="C929" i="10" s="1"/>
  <c r="E928" i="10"/>
  <c r="D928" i="10"/>
  <c r="C928" i="10" s="1"/>
  <c r="E927" i="10"/>
  <c r="D927" i="10" s="1"/>
  <c r="E926" i="10"/>
  <c r="D926" i="10"/>
  <c r="C926" i="10" s="1"/>
  <c r="E925" i="10"/>
  <c r="D925" i="10" s="1"/>
  <c r="C925" i="10" s="1"/>
  <c r="E924" i="10"/>
  <c r="D924" i="10"/>
  <c r="C924" i="10" s="1"/>
  <c r="E923" i="10"/>
  <c r="D923" i="10" s="1"/>
  <c r="C923" i="10"/>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c r="E906" i="10"/>
  <c r="D906" i="10"/>
  <c r="C906" i="10" s="1"/>
  <c r="E905" i="10"/>
  <c r="D905" i="10" s="1"/>
  <c r="C905" i="10" s="1"/>
  <c r="E904" i="10"/>
  <c r="D904" i="10"/>
  <c r="C904" i="10" s="1"/>
  <c r="E903" i="10"/>
  <c r="D903" i="10" s="1"/>
  <c r="C903" i="10" s="1"/>
  <c r="E902" i="10"/>
  <c r="D902" i="10"/>
  <c r="C902" i="10" s="1"/>
  <c r="E901" i="10"/>
  <c r="D901" i="10" s="1"/>
  <c r="C901" i="10" s="1"/>
  <c r="E900" i="10"/>
  <c r="D900" i="10"/>
  <c r="E899" i="10"/>
  <c r="D899" i="10" s="1"/>
  <c r="C899" i="10"/>
  <c r="E898" i="10"/>
  <c r="D898" i="10"/>
  <c r="C898" i="10" s="1"/>
  <c r="E897" i="10"/>
  <c r="D897" i="10" s="1"/>
  <c r="C897" i="10" s="1"/>
  <c r="E896" i="10"/>
  <c r="D896" i="10"/>
  <c r="C896" i="10" s="1"/>
  <c r="E895" i="10"/>
  <c r="D895" i="10" s="1"/>
  <c r="E894" i="10"/>
  <c r="D894" i="10"/>
  <c r="C894" i="10" s="1"/>
  <c r="E893" i="10"/>
  <c r="D893" i="10" s="1"/>
  <c r="C893" i="10" s="1"/>
  <c r="E892" i="10"/>
  <c r="D892" i="10"/>
  <c r="C892" i="10" s="1"/>
  <c r="E891" i="10"/>
  <c r="D891" i="10" s="1"/>
  <c r="C891" i="10"/>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c r="E874" i="10"/>
  <c r="D874" i="10"/>
  <c r="C874" i="10" s="1"/>
  <c r="E873" i="10"/>
  <c r="D873" i="10" s="1"/>
  <c r="C873" i="10" s="1"/>
  <c r="E872" i="10"/>
  <c r="D872" i="10"/>
  <c r="C872" i="10" s="1"/>
  <c r="E871" i="10"/>
  <c r="D871" i="10" s="1"/>
  <c r="C871" i="10" s="1"/>
  <c r="E870" i="10"/>
  <c r="D870" i="10"/>
  <c r="C870" i="10" s="1"/>
  <c r="E869" i="10"/>
  <c r="D869" i="10" s="1"/>
  <c r="C869" i="10" s="1"/>
  <c r="E868" i="10"/>
  <c r="D868" i="10"/>
  <c r="E867" i="10"/>
  <c r="D867" i="10" s="1"/>
  <c r="C867" i="10"/>
  <c r="E866" i="10"/>
  <c r="D866" i="10"/>
  <c r="C866" i="10" s="1"/>
  <c r="E865" i="10"/>
  <c r="D865" i="10" s="1"/>
  <c r="C865" i="10" s="1"/>
  <c r="E864" i="10"/>
  <c r="D864" i="10"/>
  <c r="C864" i="10" s="1"/>
  <c r="E863" i="10"/>
  <c r="D863" i="10" s="1"/>
  <c r="E862" i="10"/>
  <c r="D862" i="10"/>
  <c r="C862" i="10" s="1"/>
  <c r="E861" i="10"/>
  <c r="D861" i="10" s="1"/>
  <c r="C861" i="10" s="1"/>
  <c r="E860" i="10"/>
  <c r="D860" i="10"/>
  <c r="C860" i="10" s="1"/>
  <c r="E859" i="10"/>
  <c r="D859" i="10" s="1"/>
  <c r="C859" i="10"/>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c r="E842" i="10"/>
  <c r="D842" i="10"/>
  <c r="C842" i="10" s="1"/>
  <c r="E841" i="10"/>
  <c r="D841" i="10" s="1"/>
  <c r="C841" i="10"/>
  <c r="E840" i="10"/>
  <c r="D840" i="10"/>
  <c r="C840" i="10" s="1"/>
  <c r="E839" i="10"/>
  <c r="D839" i="10" s="1"/>
  <c r="C839" i="10"/>
  <c r="E838" i="10"/>
  <c r="D838" i="10"/>
  <c r="C838" i="10" s="1"/>
  <c r="E837" i="10"/>
  <c r="D837" i="10" s="1"/>
  <c r="C837" i="10"/>
  <c r="E836" i="10"/>
  <c r="D836" i="10"/>
  <c r="C836" i="10" s="1"/>
  <c r="E835" i="10"/>
  <c r="D835" i="10" s="1"/>
  <c r="C835" i="10"/>
  <c r="E834" i="10"/>
  <c r="D834" i="10"/>
  <c r="C834" i="10" s="1"/>
  <c r="E833" i="10"/>
  <c r="D833" i="10" s="1"/>
  <c r="C833" i="10"/>
  <c r="E832" i="10"/>
  <c r="D832" i="10"/>
  <c r="C832" i="10" s="1"/>
  <c r="E831" i="10"/>
  <c r="D831" i="10" s="1"/>
  <c r="C831" i="10"/>
  <c r="E830" i="10"/>
  <c r="D830" i="10"/>
  <c r="C830" i="10" s="1"/>
  <c r="E829" i="10"/>
  <c r="D829" i="10" s="1"/>
  <c r="C829" i="10"/>
  <c r="E828" i="10"/>
  <c r="D828" i="10"/>
  <c r="C828" i="10" s="1"/>
  <c r="E827" i="10"/>
  <c r="D827" i="10" s="1"/>
  <c r="C827" i="10"/>
  <c r="E826" i="10"/>
  <c r="D826" i="10"/>
  <c r="C826" i="10" s="1"/>
  <c r="E825" i="10"/>
  <c r="D825" i="10" s="1"/>
  <c r="C825" i="10"/>
  <c r="E824" i="10"/>
  <c r="D824" i="10"/>
  <c r="C824" i="10" s="1"/>
  <c r="E823" i="10"/>
  <c r="D823" i="10" s="1"/>
  <c r="C823" i="10"/>
  <c r="E822" i="10"/>
  <c r="D822" i="10"/>
  <c r="C822" i="10" s="1"/>
  <c r="E821" i="10"/>
  <c r="D821" i="10" s="1"/>
  <c r="C821" i="10"/>
  <c r="E820" i="10"/>
  <c r="D820" i="10"/>
  <c r="C820" i="10" s="1"/>
  <c r="E819" i="10"/>
  <c r="D819" i="10" s="1"/>
  <c r="C819" i="10"/>
  <c r="E818" i="10"/>
  <c r="D818" i="10"/>
  <c r="C818" i="10" s="1"/>
  <c r="E817" i="10"/>
  <c r="D817" i="10" s="1"/>
  <c r="C817" i="10"/>
  <c r="E816" i="10"/>
  <c r="D816" i="10"/>
  <c r="C816" i="10" s="1"/>
  <c r="E815" i="10"/>
  <c r="D815" i="10" s="1"/>
  <c r="C815" i="10"/>
  <c r="E814" i="10"/>
  <c r="D814" i="10"/>
  <c r="C814" i="10" s="1"/>
  <c r="E813" i="10"/>
  <c r="D813" i="10" s="1"/>
  <c r="C813" i="10"/>
  <c r="E812" i="10"/>
  <c r="D812" i="10"/>
  <c r="C812" i="10" s="1"/>
  <c r="E811" i="10"/>
  <c r="D811" i="10" s="1"/>
  <c r="C811" i="10"/>
  <c r="E810" i="10"/>
  <c r="D810" i="10"/>
  <c r="C810" i="10" s="1"/>
  <c r="E809" i="10"/>
  <c r="D809" i="10" s="1"/>
  <c r="C809" i="10"/>
  <c r="E808" i="10"/>
  <c r="D808" i="10"/>
  <c r="C808" i="10" s="1"/>
  <c r="E807" i="10"/>
  <c r="D807" i="10" s="1"/>
  <c r="C807" i="10"/>
  <c r="E806" i="10"/>
  <c r="D806" i="10"/>
  <c r="C806" i="10" s="1"/>
  <c r="E805" i="10"/>
  <c r="D805" i="10" s="1"/>
  <c r="C805" i="10"/>
  <c r="E804" i="10"/>
  <c r="D804" i="10"/>
  <c r="C804" i="10" s="1"/>
  <c r="E803" i="10"/>
  <c r="D803" i="10" s="1"/>
  <c r="C803" i="10"/>
  <c r="E802" i="10"/>
  <c r="D802" i="10"/>
  <c r="C802" i="10" s="1"/>
  <c r="E801" i="10"/>
  <c r="D801" i="10" s="1"/>
  <c r="C801" i="10"/>
  <c r="E800" i="10"/>
  <c r="D800" i="10"/>
  <c r="C800" i="10" s="1"/>
  <c r="E799" i="10"/>
  <c r="D799" i="10" s="1"/>
  <c r="C799" i="10"/>
  <c r="E798" i="10"/>
  <c r="D798" i="10"/>
  <c r="C798" i="10" s="1"/>
  <c r="E797" i="10"/>
  <c r="D797" i="10" s="1"/>
  <c r="C797" i="10"/>
  <c r="E796" i="10"/>
  <c r="D796" i="10"/>
  <c r="C796" i="10" s="1"/>
  <c r="E795" i="10"/>
  <c r="D795" i="10" s="1"/>
  <c r="C795" i="10"/>
  <c r="E794" i="10"/>
  <c r="D794" i="10"/>
  <c r="C794" i="10" s="1"/>
  <c r="E793" i="10"/>
  <c r="D793" i="10" s="1"/>
  <c r="C793" i="10"/>
  <c r="E792" i="10"/>
  <c r="D792" i="10"/>
  <c r="C792" i="10" s="1"/>
  <c r="E791" i="10"/>
  <c r="D791" i="10" s="1"/>
  <c r="C791" i="10"/>
  <c r="E790" i="10"/>
  <c r="D790" i="10"/>
  <c r="C790" i="10" s="1"/>
  <c r="E789" i="10"/>
  <c r="D789" i="10" s="1"/>
  <c r="C789" i="10"/>
  <c r="E788" i="10"/>
  <c r="D788" i="10"/>
  <c r="C788" i="10" s="1"/>
  <c r="E787" i="10"/>
  <c r="D787" i="10"/>
  <c r="C787" i="10" s="1"/>
  <c r="E786" i="10"/>
  <c r="D786" i="10"/>
  <c r="C786" i="10"/>
  <c r="E785" i="10"/>
  <c r="D785" i="10" s="1"/>
  <c r="C785" i="10"/>
  <c r="E784" i="10"/>
  <c r="D784" i="10"/>
  <c r="AL66" i="11" s="1"/>
  <c r="E783" i="10"/>
  <c r="D783" i="10"/>
  <c r="C783" i="10" s="1"/>
  <c r="E782" i="10"/>
  <c r="D782" i="10"/>
  <c r="C782" i="10"/>
  <c r="E781" i="10"/>
  <c r="D781" i="10" s="1"/>
  <c r="C781" i="10"/>
  <c r="E780" i="10"/>
  <c r="D780" i="10"/>
  <c r="C780" i="10" s="1"/>
  <c r="E779" i="10"/>
  <c r="D779" i="10"/>
  <c r="C779" i="10" s="1"/>
  <c r="E778" i="10"/>
  <c r="D778" i="10"/>
  <c r="C778" i="10"/>
  <c r="E777" i="10"/>
  <c r="D777" i="10" s="1"/>
  <c r="C777" i="10"/>
  <c r="E776" i="10"/>
  <c r="D776" i="10"/>
  <c r="C776" i="10" s="1"/>
  <c r="E775" i="10"/>
  <c r="D775" i="10"/>
  <c r="C775" i="10"/>
  <c r="E774" i="10"/>
  <c r="D774" i="10"/>
  <c r="C774" i="10"/>
  <c r="E773" i="10"/>
  <c r="D773" i="10" s="1"/>
  <c r="C773" i="10"/>
  <c r="E772" i="10"/>
  <c r="D772" i="10"/>
  <c r="C772" i="10" s="1"/>
  <c r="E771" i="10"/>
  <c r="D771" i="10"/>
  <c r="C771" i="10" s="1"/>
  <c r="E770" i="10"/>
  <c r="D770" i="10"/>
  <c r="C770" i="10"/>
  <c r="E769" i="10"/>
  <c r="D769" i="10" s="1"/>
  <c r="C769" i="10"/>
  <c r="E768" i="10"/>
  <c r="D768" i="10"/>
  <c r="C768" i="10" s="1"/>
  <c r="E767" i="10"/>
  <c r="D767" i="10"/>
  <c r="C767" i="10"/>
  <c r="E766" i="10"/>
  <c r="D766" i="10"/>
  <c r="C766" i="10"/>
  <c r="E765" i="10"/>
  <c r="D765" i="10" s="1"/>
  <c r="C765" i="10"/>
  <c r="E764" i="10"/>
  <c r="D764" i="10"/>
  <c r="C764" i="10" s="1"/>
  <c r="E763" i="10"/>
  <c r="D763" i="10"/>
  <c r="C763" i="10" s="1"/>
  <c r="E762" i="10"/>
  <c r="D762" i="10"/>
  <c r="C762" i="10"/>
  <c r="E761" i="10"/>
  <c r="D761" i="10" s="1"/>
  <c r="C761" i="10"/>
  <c r="E760" i="10"/>
  <c r="D760" i="10"/>
  <c r="C760" i="10" s="1"/>
  <c r="E759" i="10"/>
  <c r="D759" i="10"/>
  <c r="C759" i="10"/>
  <c r="E758" i="10"/>
  <c r="D758" i="10"/>
  <c r="C758" i="10"/>
  <c r="E757" i="10"/>
  <c r="D757" i="10" s="1"/>
  <c r="C757" i="10"/>
  <c r="E756" i="10"/>
  <c r="D756" i="10"/>
  <c r="C756" i="10" s="1"/>
  <c r="E755" i="10"/>
  <c r="D755" i="10"/>
  <c r="AH63" i="11" s="1"/>
  <c r="E754" i="10"/>
  <c r="D754" i="10"/>
  <c r="C754" i="10"/>
  <c r="E753" i="10"/>
  <c r="D753" i="10" s="1"/>
  <c r="C753" i="10"/>
  <c r="E752" i="10"/>
  <c r="D752" i="10"/>
  <c r="C752" i="10" s="1"/>
  <c r="E751" i="10"/>
  <c r="D751" i="10"/>
  <c r="C751" i="10"/>
  <c r="E750" i="10"/>
  <c r="D750" i="10"/>
  <c r="C750" i="10"/>
  <c r="E749" i="10"/>
  <c r="D749" i="10" s="1"/>
  <c r="C749" i="10"/>
  <c r="E748" i="10"/>
  <c r="D748" i="10"/>
  <c r="C748" i="10" s="1"/>
  <c r="E747" i="10"/>
  <c r="D747" i="10"/>
  <c r="C747" i="10" s="1"/>
  <c r="E746" i="10"/>
  <c r="D746" i="10"/>
  <c r="C746" i="10"/>
  <c r="E745" i="10"/>
  <c r="D745" i="10" s="1"/>
  <c r="C745" i="10"/>
  <c r="E744" i="10"/>
  <c r="D744" i="10"/>
  <c r="C744" i="10" s="1"/>
  <c r="E743" i="10"/>
  <c r="D743" i="10"/>
  <c r="C743" i="10"/>
  <c r="E742" i="10"/>
  <c r="D742" i="10"/>
  <c r="C742" i="10"/>
  <c r="E741" i="10"/>
  <c r="D741" i="10" s="1"/>
  <c r="C741" i="10"/>
  <c r="E740" i="10"/>
  <c r="D740" i="10" s="1"/>
  <c r="C740" i="10" s="1"/>
  <c r="E739" i="10"/>
  <c r="D739" i="10"/>
  <c r="C739" i="10" s="1"/>
  <c r="E738" i="10"/>
  <c r="D738" i="10"/>
  <c r="C738" i="10"/>
  <c r="E737" i="10"/>
  <c r="D737" i="10" s="1"/>
  <c r="C737" i="10" s="1"/>
  <c r="E736" i="10"/>
  <c r="D736" i="10"/>
  <c r="C736" i="10" s="1"/>
  <c r="E735" i="10"/>
  <c r="D735" i="10" s="1"/>
  <c r="E734" i="10"/>
  <c r="D734" i="10"/>
  <c r="C734" i="10" s="1"/>
  <c r="E733" i="10"/>
  <c r="D733" i="10" s="1"/>
  <c r="C733" i="10"/>
  <c r="E732" i="10"/>
  <c r="D732" i="10" s="1"/>
  <c r="C732" i="10" s="1"/>
  <c r="E731" i="10"/>
  <c r="D731" i="10"/>
  <c r="C731" i="10" s="1"/>
  <c r="E730" i="10"/>
  <c r="D730" i="10"/>
  <c r="C730" i="10"/>
  <c r="E729" i="10"/>
  <c r="D729" i="10" s="1"/>
  <c r="C729" i="10" s="1"/>
  <c r="E728" i="10"/>
  <c r="D728" i="10"/>
  <c r="C728" i="10" s="1"/>
  <c r="E727" i="10"/>
  <c r="D727" i="10" s="1"/>
  <c r="C727" i="10" s="1"/>
  <c r="E726" i="10"/>
  <c r="D726" i="10"/>
  <c r="C726" i="10" s="1"/>
  <c r="E725" i="10"/>
  <c r="D725" i="10" s="1"/>
  <c r="C725" i="10"/>
  <c r="E724" i="10"/>
  <c r="D724" i="10" s="1"/>
  <c r="C724" i="10" s="1"/>
  <c r="E723" i="10"/>
  <c r="D723" i="10"/>
  <c r="C723" i="10" s="1"/>
  <c r="E722" i="10"/>
  <c r="D722" i="10"/>
  <c r="C722" i="10"/>
  <c r="E721" i="10"/>
  <c r="D721" i="10" s="1"/>
  <c r="C721" i="10" s="1"/>
  <c r="E720" i="10"/>
  <c r="D720" i="10"/>
  <c r="C720" i="10" s="1"/>
  <c r="E719" i="10"/>
  <c r="D719" i="10" s="1"/>
  <c r="E718" i="10"/>
  <c r="D718" i="10"/>
  <c r="C718" i="10" s="1"/>
  <c r="E717" i="10"/>
  <c r="D717" i="10" s="1"/>
  <c r="C717" i="10"/>
  <c r="E716" i="10"/>
  <c r="D716" i="10" s="1"/>
  <c r="C716" i="10" s="1"/>
  <c r="E715" i="10"/>
  <c r="D715" i="10"/>
  <c r="C715" i="10" s="1"/>
  <c r="E714" i="10"/>
  <c r="D714" i="10"/>
  <c r="C714" i="10"/>
  <c r="E713" i="10"/>
  <c r="D713" i="10" s="1"/>
  <c r="C713" i="10" s="1"/>
  <c r="E712" i="10"/>
  <c r="D712" i="10"/>
  <c r="C712" i="10" s="1"/>
  <c r="E711" i="10"/>
  <c r="D711" i="10" s="1"/>
  <c r="C711" i="10" s="1"/>
  <c r="E710" i="10"/>
  <c r="D710" i="10"/>
  <c r="C710" i="10" s="1"/>
  <c r="E709" i="10"/>
  <c r="D709" i="10" s="1"/>
  <c r="C709" i="10"/>
  <c r="E708" i="10"/>
  <c r="D708" i="10" s="1"/>
  <c r="C708" i="10" s="1"/>
  <c r="E707" i="10"/>
  <c r="D707" i="10"/>
  <c r="C707" i="10" s="1"/>
  <c r="E706" i="10"/>
  <c r="D706" i="10"/>
  <c r="C706" i="10"/>
  <c r="U59" i="11" s="1"/>
  <c r="E705" i="10"/>
  <c r="D705" i="10" s="1"/>
  <c r="C705" i="10" s="1"/>
  <c r="E704" i="10"/>
  <c r="D704" i="10"/>
  <c r="C704" i="10" s="1"/>
  <c r="E703" i="10"/>
  <c r="D703" i="10"/>
  <c r="C703" i="10"/>
  <c r="E702" i="10"/>
  <c r="D702" i="10" s="1"/>
  <c r="C702" i="10" s="1"/>
  <c r="E701" i="10"/>
  <c r="D701" i="10" s="1"/>
  <c r="C701" i="10" s="1"/>
  <c r="E700" i="10"/>
  <c r="D700" i="10"/>
  <c r="C700" i="10" s="1"/>
  <c r="E699" i="10"/>
  <c r="D699" i="10"/>
  <c r="C699" i="10"/>
  <c r="E698" i="10"/>
  <c r="D698" i="10" s="1"/>
  <c r="C698" i="10" s="1"/>
  <c r="E697" i="10"/>
  <c r="D697" i="10" s="1"/>
  <c r="C697" i="10" s="1"/>
  <c r="E696" i="10"/>
  <c r="D696" i="10"/>
  <c r="C696" i="10" s="1"/>
  <c r="E695" i="10"/>
  <c r="D695" i="10"/>
  <c r="C695" i="10"/>
  <c r="E694" i="10"/>
  <c r="D694" i="10" s="1"/>
  <c r="C694" i="10" s="1"/>
  <c r="E693" i="10"/>
  <c r="D693" i="10" s="1"/>
  <c r="C693" i="10" s="1"/>
  <c r="E692" i="10"/>
  <c r="D692" i="10"/>
  <c r="C692" i="10" s="1"/>
  <c r="E691" i="10"/>
  <c r="D691" i="10"/>
  <c r="C691" i="10"/>
  <c r="E690" i="10"/>
  <c r="D690" i="10" s="1"/>
  <c r="E689" i="10"/>
  <c r="D689" i="10" s="1"/>
  <c r="C689" i="10" s="1"/>
  <c r="E688" i="10"/>
  <c r="D688" i="10"/>
  <c r="C688" i="10" s="1"/>
  <c r="E687" i="10"/>
  <c r="D687" i="10"/>
  <c r="C687" i="10"/>
  <c r="E686" i="10"/>
  <c r="D686" i="10" s="1"/>
  <c r="C686" i="10" s="1"/>
  <c r="E685" i="10"/>
  <c r="D685" i="10" s="1"/>
  <c r="C685" i="10" s="1"/>
  <c r="E684" i="10"/>
  <c r="D684" i="10"/>
  <c r="C684" i="10" s="1"/>
  <c r="E683" i="10"/>
  <c r="D683" i="10"/>
  <c r="C683" i="10"/>
  <c r="E682" i="10"/>
  <c r="D682" i="10" s="1"/>
  <c r="C682" i="10" s="1"/>
  <c r="E681" i="10"/>
  <c r="D681" i="10" s="1"/>
  <c r="C681" i="10" s="1"/>
  <c r="E680" i="10"/>
  <c r="D680" i="10"/>
  <c r="C680" i="10" s="1"/>
  <c r="E679" i="10"/>
  <c r="D679" i="10"/>
  <c r="C679" i="10"/>
  <c r="E678" i="10"/>
  <c r="D678" i="10" s="1"/>
  <c r="C678" i="10" s="1"/>
  <c r="E677" i="10"/>
  <c r="D677" i="10" s="1"/>
  <c r="C677" i="10" s="1"/>
  <c r="E676" i="10"/>
  <c r="D676" i="10"/>
  <c r="AK57" i="11" s="1"/>
  <c r="E675" i="10"/>
  <c r="D675" i="10"/>
  <c r="C675" i="10"/>
  <c r="E674" i="10"/>
  <c r="D674" i="10" s="1"/>
  <c r="C674" i="10" s="1"/>
  <c r="E673" i="10"/>
  <c r="D673" i="10" s="1"/>
  <c r="C673" i="10" s="1"/>
  <c r="E672" i="10"/>
  <c r="D672" i="10"/>
  <c r="C672" i="10" s="1"/>
  <c r="E671" i="10"/>
  <c r="D671" i="10"/>
  <c r="C671" i="10"/>
  <c r="E670" i="10"/>
  <c r="D670" i="10" s="1"/>
  <c r="C670" i="10" s="1"/>
  <c r="E669" i="10"/>
  <c r="D669" i="10" s="1"/>
  <c r="AH56" i="11" s="1"/>
  <c r="E668" i="10"/>
  <c r="D668" i="10"/>
  <c r="C668" i="10" s="1"/>
  <c r="E667" i="10"/>
  <c r="D667" i="10"/>
  <c r="C667" i="10"/>
  <c r="E666" i="10"/>
  <c r="D666" i="10" s="1"/>
  <c r="C666" i="10" s="1"/>
  <c r="E665" i="10"/>
  <c r="D665" i="10" s="1"/>
  <c r="C665" i="10" s="1"/>
  <c r="E664" i="10"/>
  <c r="D664" i="10"/>
  <c r="C664" i="10" s="1"/>
  <c r="E663" i="10"/>
  <c r="D663" i="10"/>
  <c r="C663" i="10"/>
  <c r="E662" i="10"/>
  <c r="D662" i="10" s="1"/>
  <c r="C662" i="10" s="1"/>
  <c r="E661" i="10"/>
  <c r="D661" i="10" s="1"/>
  <c r="C661" i="10" s="1"/>
  <c r="E660" i="10"/>
  <c r="D660" i="10"/>
  <c r="C660" i="10" s="1"/>
  <c r="E659" i="10"/>
  <c r="D659" i="10"/>
  <c r="C659" i="10"/>
  <c r="E658" i="10"/>
  <c r="D658" i="10" s="1"/>
  <c r="C658" i="10" s="1"/>
  <c r="E657" i="10"/>
  <c r="D657" i="10" s="1"/>
  <c r="C657" i="10" s="1"/>
  <c r="E656" i="10"/>
  <c r="D656" i="10"/>
  <c r="C656" i="10" s="1"/>
  <c r="E655" i="10"/>
  <c r="D655" i="10"/>
  <c r="C655" i="10"/>
  <c r="E654" i="10"/>
  <c r="D654" i="10" s="1"/>
  <c r="C654" i="10" s="1"/>
  <c r="E653" i="10"/>
  <c r="D653" i="10" s="1"/>
  <c r="J55" i="11" s="1"/>
  <c r="E652" i="10"/>
  <c r="D652" i="10"/>
  <c r="C652" i="10" s="1"/>
  <c r="E651" i="10"/>
  <c r="D651" i="10"/>
  <c r="C651" i="10"/>
  <c r="E650" i="10"/>
  <c r="D650" i="10" s="1"/>
  <c r="C650" i="10" s="1"/>
  <c r="E649" i="10"/>
  <c r="D649" i="10" s="1"/>
  <c r="C649" i="10" s="1"/>
  <c r="E648" i="10"/>
  <c r="D648" i="10"/>
  <c r="C648" i="10" s="1"/>
  <c r="E647" i="10"/>
  <c r="D647" i="10"/>
  <c r="C647" i="10"/>
  <c r="E646" i="10"/>
  <c r="D646" i="10" s="1"/>
  <c r="C646" i="10" s="1"/>
  <c r="E645" i="10"/>
  <c r="D645" i="10" s="1"/>
  <c r="C645" i="10" s="1"/>
  <c r="E644" i="10"/>
  <c r="D644" i="10"/>
  <c r="C644" i="10" s="1"/>
  <c r="E643" i="10"/>
  <c r="D643" i="10"/>
  <c r="C643" i="10"/>
  <c r="E642" i="10"/>
  <c r="D642" i="10" s="1"/>
  <c r="E641" i="10"/>
  <c r="D641" i="10" s="1"/>
  <c r="C641" i="10" s="1"/>
  <c r="E640" i="10"/>
  <c r="D640" i="10"/>
  <c r="C640" i="10" s="1"/>
  <c r="E639" i="10"/>
  <c r="D639" i="10"/>
  <c r="C639" i="10"/>
  <c r="E638" i="10"/>
  <c r="D638" i="10" s="1"/>
  <c r="C638" i="10" s="1"/>
  <c r="E637" i="10"/>
  <c r="D637" i="10" s="1"/>
  <c r="C637" i="10" s="1"/>
  <c r="E636" i="10"/>
  <c r="D636" i="10"/>
  <c r="C636" i="10" s="1"/>
  <c r="E635" i="10"/>
  <c r="D635" i="10"/>
  <c r="C635" i="10"/>
  <c r="E634" i="10"/>
  <c r="D634" i="10" s="1"/>
  <c r="C634" i="10" s="1"/>
  <c r="E633" i="10"/>
  <c r="D633" i="10" s="1"/>
  <c r="C633" i="10" s="1"/>
  <c r="E632" i="10"/>
  <c r="D632" i="10"/>
  <c r="C632" i="10" s="1"/>
  <c r="E631" i="10"/>
  <c r="D631" i="10"/>
  <c r="C631" i="10"/>
  <c r="E630" i="10"/>
  <c r="D630" i="10" s="1"/>
  <c r="C630" i="10" s="1"/>
  <c r="E629" i="10"/>
  <c r="D629" i="10" s="1"/>
  <c r="C629" i="10" s="1"/>
  <c r="E628" i="10"/>
  <c r="D628" i="10"/>
  <c r="C628" i="10" s="1"/>
  <c r="E627" i="10"/>
  <c r="D627" i="10"/>
  <c r="C627" i="10"/>
  <c r="E626" i="10"/>
  <c r="D626" i="10" s="1"/>
  <c r="Z53" i="11" s="1"/>
  <c r="E625" i="10"/>
  <c r="D625" i="10" s="1"/>
  <c r="C625" i="10" s="1"/>
  <c r="E624" i="10"/>
  <c r="D624" i="10"/>
  <c r="C624" i="10" s="1"/>
  <c r="E623" i="10"/>
  <c r="D623" i="10"/>
  <c r="C623" i="10"/>
  <c r="E622" i="10"/>
  <c r="D622" i="10" s="1"/>
  <c r="C622" i="10" s="1"/>
  <c r="E621" i="10"/>
  <c r="D621" i="10" s="1"/>
  <c r="C621" i="10" s="1"/>
  <c r="E620" i="10"/>
  <c r="D620" i="10"/>
  <c r="C620" i="10" s="1"/>
  <c r="E619" i="10"/>
  <c r="D619" i="10"/>
  <c r="C619" i="10"/>
  <c r="E618" i="10"/>
  <c r="D618" i="10" s="1"/>
  <c r="C618" i="10" s="1"/>
  <c r="E617" i="10"/>
  <c r="D617" i="10" s="1"/>
  <c r="C617" i="10" s="1"/>
  <c r="E616" i="10"/>
  <c r="D616" i="10"/>
  <c r="C616" i="10" s="1"/>
  <c r="E615" i="10"/>
  <c r="D615" i="10"/>
  <c r="C615" i="10"/>
  <c r="E614" i="10"/>
  <c r="D614" i="10" s="1"/>
  <c r="C614" i="10" s="1"/>
  <c r="E613" i="10"/>
  <c r="D613" i="10" s="1"/>
  <c r="C613" i="10" s="1"/>
  <c r="E612" i="10"/>
  <c r="D612" i="10"/>
  <c r="E611" i="10"/>
  <c r="D611" i="10"/>
  <c r="C611" i="10"/>
  <c r="E610" i="10"/>
  <c r="D610" i="10" s="1"/>
  <c r="C610" i="10" s="1"/>
  <c r="E609" i="10"/>
  <c r="D609" i="10" s="1"/>
  <c r="C609" i="10" s="1"/>
  <c r="E608" i="10"/>
  <c r="D608" i="10"/>
  <c r="C608" i="10" s="1"/>
  <c r="E607" i="10"/>
  <c r="D607" i="10"/>
  <c r="C607" i="10"/>
  <c r="E606" i="10"/>
  <c r="D606" i="10" s="1"/>
  <c r="C606" i="10" s="1"/>
  <c r="E605" i="10"/>
  <c r="D605" i="10" s="1"/>
  <c r="E604" i="10"/>
  <c r="D604" i="10"/>
  <c r="C604" i="10" s="1"/>
  <c r="E603" i="10"/>
  <c r="D603" i="10"/>
  <c r="C603" i="10"/>
  <c r="E602" i="10"/>
  <c r="D602" i="10" s="1"/>
  <c r="C602" i="10" s="1"/>
  <c r="E601" i="10"/>
  <c r="D601" i="10" s="1"/>
  <c r="C601" i="10" s="1"/>
  <c r="E600" i="10"/>
  <c r="D600" i="10"/>
  <c r="C600" i="10" s="1"/>
  <c r="E599" i="10"/>
  <c r="D599" i="10"/>
  <c r="C599" i="10"/>
  <c r="E598" i="10"/>
  <c r="D598" i="10" s="1"/>
  <c r="C598" i="10" s="1"/>
  <c r="E597" i="10"/>
  <c r="D597" i="10" s="1"/>
  <c r="C597" i="10" s="1"/>
  <c r="E596" i="10"/>
  <c r="D596" i="10"/>
  <c r="C596" i="10" s="1"/>
  <c r="E595" i="10"/>
  <c r="D595" i="10"/>
  <c r="C595" i="10"/>
  <c r="E594" i="10"/>
  <c r="D594" i="10" s="1"/>
  <c r="C594" i="10" s="1"/>
  <c r="E593" i="10"/>
  <c r="D593" i="10" s="1"/>
  <c r="C593" i="10" s="1"/>
  <c r="E592" i="10"/>
  <c r="D592" i="10"/>
  <c r="C592" i="10" s="1"/>
  <c r="E591" i="10"/>
  <c r="D591" i="10"/>
  <c r="C591" i="10"/>
  <c r="E590" i="10"/>
  <c r="D590" i="10" s="1"/>
  <c r="C590" i="10" s="1"/>
  <c r="E589" i="10"/>
  <c r="D589" i="10" s="1"/>
  <c r="E588" i="10"/>
  <c r="D588" i="10"/>
  <c r="C588" i="10" s="1"/>
  <c r="E587" i="10"/>
  <c r="D587" i="10"/>
  <c r="C587" i="10"/>
  <c r="E586" i="10"/>
  <c r="D586" i="10" s="1"/>
  <c r="C586" i="10" s="1"/>
  <c r="E585" i="10"/>
  <c r="D585" i="10" s="1"/>
  <c r="C585" i="10" s="1"/>
  <c r="E584" i="10"/>
  <c r="D584" i="10"/>
  <c r="C584" i="10" s="1"/>
  <c r="E583" i="10"/>
  <c r="D583" i="10"/>
  <c r="C583" i="10"/>
  <c r="E582" i="10"/>
  <c r="D582" i="10" s="1"/>
  <c r="C582" i="10" s="1"/>
  <c r="E581" i="10"/>
  <c r="D581" i="10" s="1"/>
  <c r="C581" i="10" s="1"/>
  <c r="E580" i="10"/>
  <c r="D580" i="10"/>
  <c r="C580" i="10" s="1"/>
  <c r="E579" i="10"/>
  <c r="D579" i="10"/>
  <c r="C579" i="10"/>
  <c r="E578" i="10"/>
  <c r="D578" i="10" s="1"/>
  <c r="E577" i="10"/>
  <c r="D577" i="10" s="1"/>
  <c r="C577" i="10" s="1"/>
  <c r="E576" i="10"/>
  <c r="D576" i="10"/>
  <c r="C576" i="10" s="1"/>
  <c r="E575" i="10"/>
  <c r="D575" i="10"/>
  <c r="C575" i="10"/>
  <c r="E574" i="10"/>
  <c r="D574" i="10" s="1"/>
  <c r="C574" i="10" s="1"/>
  <c r="E573" i="10"/>
  <c r="D573" i="10" s="1"/>
  <c r="C573" i="10" s="1"/>
  <c r="E572" i="10"/>
  <c r="D572" i="10"/>
  <c r="C572" i="10" s="1"/>
  <c r="E571" i="10"/>
  <c r="D571" i="10"/>
  <c r="C571" i="10"/>
  <c r="E570" i="10"/>
  <c r="D570" i="10" s="1"/>
  <c r="C570" i="10" s="1"/>
  <c r="E569" i="10"/>
  <c r="D569" i="10" s="1"/>
  <c r="C569" i="10" s="1"/>
  <c r="E568" i="10"/>
  <c r="D568" i="10"/>
  <c r="C568" i="10" s="1"/>
  <c r="E567" i="10"/>
  <c r="D567" i="10"/>
  <c r="C567" i="10"/>
  <c r="E566" i="10"/>
  <c r="D566" i="10" s="1"/>
  <c r="C566" i="10" s="1"/>
  <c r="E565" i="10"/>
  <c r="D565" i="10" s="1"/>
  <c r="C565" i="10" s="1"/>
  <c r="E564" i="10"/>
  <c r="D564" i="10"/>
  <c r="C564" i="10" s="1"/>
  <c r="E563" i="10"/>
  <c r="D563" i="10"/>
  <c r="C563" i="10"/>
  <c r="E562" i="10"/>
  <c r="D562" i="10" s="1"/>
  <c r="AH48" i="11" s="1"/>
  <c r="E561" i="10"/>
  <c r="D561" i="10" s="1"/>
  <c r="C561" i="10" s="1"/>
  <c r="E560" i="10"/>
  <c r="D560" i="10"/>
  <c r="C560" i="10" s="1"/>
  <c r="E559" i="10"/>
  <c r="D559" i="10"/>
  <c r="C559" i="10"/>
  <c r="E558" i="10"/>
  <c r="D558" i="10" s="1"/>
  <c r="C558" i="10" s="1"/>
  <c r="E557" i="10"/>
  <c r="D557" i="10" s="1"/>
  <c r="J47" i="11" s="1"/>
  <c r="E556" i="10"/>
  <c r="D556" i="10"/>
  <c r="C556" i="10" s="1"/>
  <c r="E555" i="10"/>
  <c r="D555" i="10"/>
  <c r="C555" i="10"/>
  <c r="E554" i="10"/>
  <c r="D554" i="10" s="1"/>
  <c r="C554" i="10" s="1"/>
  <c r="E553" i="10"/>
  <c r="D553" i="10" s="1"/>
  <c r="C553" i="10" s="1"/>
  <c r="E552" i="10"/>
  <c r="D552" i="10"/>
  <c r="C552" i="10" s="1"/>
  <c r="E551" i="10"/>
  <c r="D551" i="10"/>
  <c r="C551" i="10"/>
  <c r="E550" i="10"/>
  <c r="D550" i="10" s="1"/>
  <c r="C550" i="10" s="1"/>
  <c r="E549" i="10"/>
  <c r="D549" i="10" s="1"/>
  <c r="C549" i="10" s="1"/>
  <c r="E548" i="10"/>
  <c r="D548" i="10"/>
  <c r="C548" i="10" s="1"/>
  <c r="E547" i="10"/>
  <c r="D547" i="10"/>
  <c r="C547" i="10"/>
  <c r="E546" i="10"/>
  <c r="D546" i="10" s="1"/>
  <c r="C546" i="10" s="1"/>
  <c r="E545" i="10"/>
  <c r="D545" i="10" s="1"/>
  <c r="C545" i="10" s="1"/>
  <c r="E544" i="10"/>
  <c r="D544" i="10"/>
  <c r="C544" i="10" s="1"/>
  <c r="E543" i="10"/>
  <c r="D543" i="10"/>
  <c r="C543" i="10"/>
  <c r="E542" i="10"/>
  <c r="D542" i="10" s="1"/>
  <c r="C542" i="10" s="1"/>
  <c r="E541" i="10"/>
  <c r="D541" i="10" s="1"/>
  <c r="AC46" i="11" s="1"/>
  <c r="E540" i="10"/>
  <c r="D540" i="10"/>
  <c r="C540" i="10" s="1"/>
  <c r="E539" i="10"/>
  <c r="D539" i="10"/>
  <c r="C539" i="10"/>
  <c r="E538" i="10"/>
  <c r="D538" i="10" s="1"/>
  <c r="C538" i="10" s="1"/>
  <c r="E537" i="10"/>
  <c r="D537" i="10" s="1"/>
  <c r="C537" i="10" s="1"/>
  <c r="E536" i="10"/>
  <c r="D536" i="10"/>
  <c r="C536" i="10" s="1"/>
  <c r="E535" i="10"/>
  <c r="D535" i="10"/>
  <c r="C535" i="10"/>
  <c r="E534" i="10"/>
  <c r="D534" i="10" s="1"/>
  <c r="C534" i="10" s="1"/>
  <c r="E533" i="10"/>
  <c r="D533" i="10" s="1"/>
  <c r="C533" i="10" s="1"/>
  <c r="E532" i="10"/>
  <c r="D532" i="10"/>
  <c r="C532" i="10" s="1"/>
  <c r="E531" i="10"/>
  <c r="D531" i="10"/>
  <c r="C531" i="10"/>
  <c r="E530" i="10"/>
  <c r="D530" i="10" s="1"/>
  <c r="Z45" i="11" s="1"/>
  <c r="E529" i="10"/>
  <c r="D529" i="10" s="1"/>
  <c r="C529" i="10" s="1"/>
  <c r="E528" i="10"/>
  <c r="D528" i="10"/>
  <c r="C528" i="10" s="1"/>
  <c r="E527" i="10"/>
  <c r="D527" i="10"/>
  <c r="C527" i="10"/>
  <c r="E526" i="10"/>
  <c r="D526" i="10" s="1"/>
  <c r="C526" i="10" s="1"/>
  <c r="E525" i="10"/>
  <c r="D525" i="10" s="1"/>
  <c r="C525" i="10" s="1"/>
  <c r="E524" i="10"/>
  <c r="D524" i="10"/>
  <c r="C524" i="10" s="1"/>
  <c r="E523" i="10"/>
  <c r="D523" i="10"/>
  <c r="C523" i="10"/>
  <c r="E522" i="10"/>
  <c r="D522" i="10" s="1"/>
  <c r="C522" i="10" s="1"/>
  <c r="E521" i="10"/>
  <c r="D521" i="10" s="1"/>
  <c r="C521" i="10" s="1"/>
  <c r="E520" i="10"/>
  <c r="D520" i="10"/>
  <c r="C520" i="10" s="1"/>
  <c r="E519" i="10"/>
  <c r="D519" i="10"/>
  <c r="C519" i="10"/>
  <c r="E518" i="10"/>
  <c r="D518" i="10" s="1"/>
  <c r="C518" i="10" s="1"/>
  <c r="E517" i="10"/>
  <c r="D517" i="10" s="1"/>
  <c r="C517" i="10" s="1"/>
  <c r="E516" i="10"/>
  <c r="D516" i="10"/>
  <c r="C516" i="10" s="1"/>
  <c r="E515" i="10"/>
  <c r="D515" i="10"/>
  <c r="C515" i="10"/>
  <c r="E514" i="10"/>
  <c r="D514" i="10" s="1"/>
  <c r="E513" i="10"/>
  <c r="D513" i="10" s="1"/>
  <c r="C513" i="10" s="1"/>
  <c r="E512" i="10"/>
  <c r="D512" i="10"/>
  <c r="C512" i="10" s="1"/>
  <c r="E511" i="10"/>
  <c r="D511" i="10"/>
  <c r="C511" i="10"/>
  <c r="E510" i="10"/>
  <c r="D510" i="10" s="1"/>
  <c r="C510" i="10" s="1"/>
  <c r="E509" i="10"/>
  <c r="D509" i="10" s="1"/>
  <c r="E508" i="10"/>
  <c r="D508" i="10"/>
  <c r="C508" i="10" s="1"/>
  <c r="E507" i="10"/>
  <c r="D507" i="10"/>
  <c r="C507" i="10"/>
  <c r="E506" i="10"/>
  <c r="D506" i="10" s="1"/>
  <c r="C506" i="10" s="1"/>
  <c r="E505" i="10"/>
  <c r="D505" i="10" s="1"/>
  <c r="C505" i="10" s="1"/>
  <c r="E504" i="10"/>
  <c r="D504" i="10"/>
  <c r="C504" i="10" s="1"/>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E492" i="10"/>
  <c r="D492" i="10"/>
  <c r="C492" i="10" s="1"/>
  <c r="E491" i="10"/>
  <c r="D491" i="10"/>
  <c r="C491" i="10"/>
  <c r="E490" i="10"/>
  <c r="D490" i="10" s="1"/>
  <c r="C490" i="10" s="1"/>
  <c r="E489" i="10"/>
  <c r="D489" i="10" s="1"/>
  <c r="C489" i="10" s="1"/>
  <c r="E488" i="10"/>
  <c r="D488" i="10"/>
  <c r="C488" i="10" s="1"/>
  <c r="E487" i="10"/>
  <c r="D487" i="10"/>
  <c r="C487" i="10"/>
  <c r="E486" i="10"/>
  <c r="D486" i="10" s="1"/>
  <c r="C486" i="10" s="1"/>
  <c r="E485" i="10"/>
  <c r="D485" i="10" s="1"/>
  <c r="C485" i="10" s="1"/>
  <c r="E484" i="10"/>
  <c r="D484" i="10"/>
  <c r="C484" i="10" s="1"/>
  <c r="E483" i="10"/>
  <c r="D483" i="10"/>
  <c r="C483" i="10"/>
  <c r="E482" i="10"/>
  <c r="D482" i="10" s="1"/>
  <c r="C482" i="10" s="1"/>
  <c r="E481" i="10"/>
  <c r="D481" i="10" s="1"/>
  <c r="C481" i="10" s="1"/>
  <c r="E480" i="10"/>
  <c r="D480" i="10"/>
  <c r="C480" i="10" s="1"/>
  <c r="E479" i="10"/>
  <c r="D479" i="10"/>
  <c r="C479" i="10"/>
  <c r="E478" i="10"/>
  <c r="D478" i="10" s="1"/>
  <c r="C478" i="10" s="1"/>
  <c r="E477" i="10"/>
  <c r="D477" i="10" s="1"/>
  <c r="E476" i="10"/>
  <c r="D476" i="10"/>
  <c r="C476" i="10" s="1"/>
  <c r="E475" i="10"/>
  <c r="D475" i="10"/>
  <c r="C475" i="10"/>
  <c r="E474" i="10"/>
  <c r="D474" i="10" s="1"/>
  <c r="C474" i="10" s="1"/>
  <c r="E473" i="10"/>
  <c r="D473" i="10" s="1"/>
  <c r="C473" i="10" s="1"/>
  <c r="E472" i="10"/>
  <c r="D472" i="10"/>
  <c r="C472" i="10" s="1"/>
  <c r="E471" i="10"/>
  <c r="D471" i="10"/>
  <c r="C471" i="10"/>
  <c r="E470" i="10"/>
  <c r="D470" i="10" s="1"/>
  <c r="C470" i="10" s="1"/>
  <c r="E469" i="10"/>
  <c r="D469" i="10" s="1"/>
  <c r="C469" i="10" s="1"/>
  <c r="E468" i="10"/>
  <c r="D468" i="10"/>
  <c r="C468" i="10" s="1"/>
  <c r="E467" i="10"/>
  <c r="D467" i="10"/>
  <c r="C467" i="10"/>
  <c r="E466" i="10"/>
  <c r="D466" i="10" s="1"/>
  <c r="AH40" i="11" s="1"/>
  <c r="E465" i="10"/>
  <c r="D465" i="10" s="1"/>
  <c r="C465" i="10" s="1"/>
  <c r="E464" i="10"/>
  <c r="D464" i="10"/>
  <c r="C464" i="10" s="1"/>
  <c r="E463" i="10"/>
  <c r="D463" i="10"/>
  <c r="C463" i="10"/>
  <c r="E462" i="10"/>
  <c r="D462" i="10" s="1"/>
  <c r="C462" i="10" s="1"/>
  <c r="E461" i="10"/>
  <c r="D461" i="10" s="1"/>
  <c r="C461" i="10" s="1"/>
  <c r="E460" i="10"/>
  <c r="D460" i="10"/>
  <c r="C460" i="10" s="1"/>
  <c r="E459" i="10"/>
  <c r="D459" i="10"/>
  <c r="C459" i="10"/>
  <c r="E458" i="10"/>
  <c r="D458" i="10" s="1"/>
  <c r="C458" i="10" s="1"/>
  <c r="E457" i="10"/>
  <c r="D457" i="10" s="1"/>
  <c r="C457" i="10" s="1"/>
  <c r="E456" i="10"/>
  <c r="D456" i="10"/>
  <c r="C456" i="10" s="1"/>
  <c r="E455" i="10"/>
  <c r="D455" i="10"/>
  <c r="C455" i="10"/>
  <c r="E454" i="10"/>
  <c r="D454" i="10" s="1"/>
  <c r="C454" i="10" s="1"/>
  <c r="E453" i="10"/>
  <c r="D453" i="10" s="1"/>
  <c r="C453" i="10" s="1"/>
  <c r="E452" i="10"/>
  <c r="D452" i="10"/>
  <c r="E451" i="10"/>
  <c r="D451" i="10"/>
  <c r="C451" i="10"/>
  <c r="E450" i="10"/>
  <c r="D450" i="10" s="1"/>
  <c r="C450" i="10" s="1"/>
  <c r="E449" i="10"/>
  <c r="D449" i="10" s="1"/>
  <c r="C449" i="10" s="1"/>
  <c r="E448" i="10"/>
  <c r="D448" i="10"/>
  <c r="C448" i="10" s="1"/>
  <c r="E447" i="10"/>
  <c r="D447" i="10"/>
  <c r="C447" i="10"/>
  <c r="E446" i="10"/>
  <c r="D446" i="10" s="1"/>
  <c r="C446" i="10" s="1"/>
  <c r="E445" i="10"/>
  <c r="D445" i="10" s="1"/>
  <c r="E444" i="10"/>
  <c r="D444" i="10"/>
  <c r="C444" i="10" s="1"/>
  <c r="E443" i="10"/>
  <c r="D443" i="10"/>
  <c r="C443" i="10"/>
  <c r="E442" i="10"/>
  <c r="D442" i="10" s="1"/>
  <c r="C442" i="10" s="1"/>
  <c r="E441" i="10"/>
  <c r="D441" i="10" s="1"/>
  <c r="C441" i="10" s="1"/>
  <c r="E440" i="10"/>
  <c r="D440" i="10"/>
  <c r="C440" i="10" s="1"/>
  <c r="E439" i="10"/>
  <c r="D439" i="10"/>
  <c r="C439" i="10"/>
  <c r="E438" i="10"/>
  <c r="D438" i="10" s="1"/>
  <c r="C438" i="10" s="1"/>
  <c r="E437" i="10"/>
  <c r="D437" i="10" s="1"/>
  <c r="C437" i="10" s="1"/>
  <c r="E436" i="10"/>
  <c r="D436" i="10"/>
  <c r="C436" i="10" s="1"/>
  <c r="E435" i="10"/>
  <c r="D435" i="10"/>
  <c r="C435" i="10"/>
  <c r="E434" i="10"/>
  <c r="D434" i="10" s="1"/>
  <c r="C434" i="10" s="1"/>
  <c r="E433" i="10"/>
  <c r="D433" i="10" s="1"/>
  <c r="C433" i="10" s="1"/>
  <c r="E432" i="10"/>
  <c r="D432" i="10"/>
  <c r="C432" i="10" s="1"/>
  <c r="E431" i="10"/>
  <c r="D431" i="10"/>
  <c r="C431" i="10"/>
  <c r="E430" i="10"/>
  <c r="D430" i="10" s="1"/>
  <c r="C430" i="10" s="1"/>
  <c r="E429" i="10"/>
  <c r="D429" i="10" s="1"/>
  <c r="Z37" i="11" s="1"/>
  <c r="E428" i="10"/>
  <c r="D428" i="10"/>
  <c r="C428" i="10" s="1"/>
  <c r="E427" i="10"/>
  <c r="D427" i="10"/>
  <c r="C427" i="10"/>
  <c r="E426" i="10"/>
  <c r="D426" i="10" s="1"/>
  <c r="C426" i="10" s="1"/>
  <c r="E425" i="10"/>
  <c r="D425" i="10" s="1"/>
  <c r="C425" i="10" s="1"/>
  <c r="E424" i="10"/>
  <c r="D424" i="10"/>
  <c r="C424" i="10" s="1"/>
  <c r="E423" i="10"/>
  <c r="D423" i="10"/>
  <c r="C423" i="10"/>
  <c r="E422" i="10"/>
  <c r="D422" i="10" s="1"/>
  <c r="C422" i="10" s="1"/>
  <c r="E421" i="10"/>
  <c r="D421" i="10" s="1"/>
  <c r="C421" i="10" s="1"/>
  <c r="E420" i="10"/>
  <c r="D420" i="10"/>
  <c r="C420" i="10" s="1"/>
  <c r="E419" i="10"/>
  <c r="D419" i="10"/>
  <c r="C419" i="10"/>
  <c r="E418" i="10"/>
  <c r="D418" i="10" s="1"/>
  <c r="W36" i="11" s="1"/>
  <c r="E417" i="10"/>
  <c r="D417" i="10" s="1"/>
  <c r="C417" i="10" s="1"/>
  <c r="E416" i="10"/>
  <c r="D416" i="10"/>
  <c r="C416" i="10" s="1"/>
  <c r="E415" i="10"/>
  <c r="D415" i="10"/>
  <c r="C415" i="10"/>
  <c r="E414" i="10"/>
  <c r="D414" i="10" s="1"/>
  <c r="C414" i="10" s="1"/>
  <c r="E413" i="10"/>
  <c r="D413" i="10" s="1"/>
  <c r="E412" i="10"/>
  <c r="D412" i="10"/>
  <c r="C412" i="10" s="1"/>
  <c r="E411" i="10"/>
  <c r="D411" i="10"/>
  <c r="C411" i="10"/>
  <c r="E410" i="10"/>
  <c r="D410" i="10" s="1"/>
  <c r="C410" i="10" s="1"/>
  <c r="E409" i="10"/>
  <c r="D409" i="10" s="1"/>
  <c r="C409" i="10" s="1"/>
  <c r="E408" i="10"/>
  <c r="D408" i="10"/>
  <c r="C408" i="10" s="1"/>
  <c r="E407" i="10"/>
  <c r="D407" i="10"/>
  <c r="C407" i="10"/>
  <c r="E406" i="10"/>
  <c r="D406" i="10" s="1"/>
  <c r="C406" i="10" s="1"/>
  <c r="E405" i="10"/>
  <c r="D405" i="10" s="1"/>
  <c r="C405" i="10" s="1"/>
  <c r="E404" i="10"/>
  <c r="D404" i="10" s="1"/>
  <c r="C404" i="10" s="1"/>
  <c r="E403" i="10"/>
  <c r="D403" i="10"/>
  <c r="C403" i="10" s="1"/>
  <c r="E402" i="10"/>
  <c r="D402" i="10" s="1"/>
  <c r="C402" i="10"/>
  <c r="E401" i="10"/>
  <c r="D401" i="10" s="1"/>
  <c r="C401" i="10" s="1"/>
  <c r="E400" i="10"/>
  <c r="D400" i="10"/>
  <c r="C400" i="10"/>
  <c r="E399" i="10"/>
  <c r="D399" i="10"/>
  <c r="C399" i="10"/>
  <c r="E398" i="10"/>
  <c r="D398" i="10" s="1"/>
  <c r="C398" i="10" s="1"/>
  <c r="E397" i="10"/>
  <c r="D397" i="10"/>
  <c r="C397" i="10" s="1"/>
  <c r="E396" i="10"/>
  <c r="D396" i="10" s="1"/>
  <c r="C396" i="10" s="1"/>
  <c r="E395" i="10"/>
  <c r="D395" i="10"/>
  <c r="W34" i="11" s="1"/>
  <c r="E394" i="10"/>
  <c r="D394" i="10" s="1"/>
  <c r="C394" i="10"/>
  <c r="E393" i="10"/>
  <c r="D393" i="10" s="1"/>
  <c r="C393" i="10" s="1"/>
  <c r="E392" i="10"/>
  <c r="D392" i="10"/>
  <c r="C392" i="10"/>
  <c r="E391" i="10"/>
  <c r="D391" i="10"/>
  <c r="C391" i="10"/>
  <c r="E390" i="10"/>
  <c r="D390" i="10" s="1"/>
  <c r="C390" i="10" s="1"/>
  <c r="E389" i="10"/>
  <c r="D389" i="10"/>
  <c r="C389" i="10" s="1"/>
  <c r="E388" i="10"/>
  <c r="D388" i="10" s="1"/>
  <c r="C388" i="10" s="1"/>
  <c r="E387" i="10"/>
  <c r="D387" i="10"/>
  <c r="C387" i="10" s="1"/>
  <c r="E386" i="10"/>
  <c r="D386" i="10" s="1"/>
  <c r="C386" i="10"/>
  <c r="E385" i="10"/>
  <c r="D385" i="10" s="1"/>
  <c r="C385" i="10" s="1"/>
  <c r="E384" i="10"/>
  <c r="D384" i="10"/>
  <c r="C384" i="10"/>
  <c r="E383" i="10"/>
  <c r="D383" i="10"/>
  <c r="C383" i="10"/>
  <c r="E382" i="10"/>
  <c r="D382" i="10" s="1"/>
  <c r="C382" i="10" s="1"/>
  <c r="E381" i="10"/>
  <c r="D381" i="10"/>
  <c r="C381" i="10" s="1"/>
  <c r="E380" i="10"/>
  <c r="D380" i="10" s="1"/>
  <c r="C380" i="10" s="1"/>
  <c r="E379" i="10"/>
  <c r="D379" i="10"/>
  <c r="C379" i="10" s="1"/>
  <c r="E378" i="10"/>
  <c r="D378" i="10" s="1"/>
  <c r="C378" i="10"/>
  <c r="E377" i="10"/>
  <c r="D377" i="10" s="1"/>
  <c r="C377" i="10" s="1"/>
  <c r="E376" i="10"/>
  <c r="D376" i="10"/>
  <c r="C376" i="10"/>
  <c r="E375" i="10"/>
  <c r="D375" i="10"/>
  <c r="C375" i="10"/>
  <c r="E374" i="10"/>
  <c r="D374" i="10" s="1"/>
  <c r="E373" i="10"/>
  <c r="D373" i="10"/>
  <c r="C373" i="10" s="1"/>
  <c r="E372" i="10"/>
  <c r="D372" i="10" s="1"/>
  <c r="C372" i="10" s="1"/>
  <c r="E371" i="10"/>
  <c r="D371" i="10"/>
  <c r="C371" i="10" s="1"/>
  <c r="E370" i="10"/>
  <c r="D370" i="10" s="1"/>
  <c r="C370" i="10"/>
  <c r="E369" i="10"/>
  <c r="D369" i="10" s="1"/>
  <c r="C369" i="10" s="1"/>
  <c r="E368" i="10"/>
  <c r="D368" i="10" s="1"/>
  <c r="C368" i="10"/>
  <c r="E367" i="10"/>
  <c r="D367" i="10"/>
  <c r="C367" i="10" s="1"/>
  <c r="E366" i="10"/>
  <c r="D366" i="10" s="1"/>
  <c r="C366" i="10" s="1"/>
  <c r="E365" i="10"/>
  <c r="D365" i="10" s="1"/>
  <c r="C365" i="10" s="1"/>
  <c r="E364" i="10"/>
  <c r="D364" i="10" s="1"/>
  <c r="C364" i="10" s="1"/>
  <c r="E363" i="10"/>
  <c r="D363" i="10"/>
  <c r="C363" i="10" s="1"/>
  <c r="E362" i="10"/>
  <c r="D362" i="10" s="1"/>
  <c r="C362" i="10" s="1"/>
  <c r="E361" i="10"/>
  <c r="D361" i="10" s="1"/>
  <c r="C361" i="10" s="1"/>
  <c r="E360" i="10"/>
  <c r="D360" i="10" s="1"/>
  <c r="W31" i="11" s="1"/>
  <c r="E359" i="10"/>
  <c r="D359" i="10"/>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c r="E351" i="10"/>
  <c r="D351" i="10"/>
  <c r="C351" i="10" s="1"/>
  <c r="E350" i="10"/>
  <c r="D350" i="10" s="1"/>
  <c r="C350" i="10" s="1"/>
  <c r="E349" i="10"/>
  <c r="D349" i="10" s="1"/>
  <c r="C349" i="10" s="1"/>
  <c r="E348" i="10"/>
  <c r="D348" i="10" s="1"/>
  <c r="C348" i="10" s="1"/>
  <c r="E347" i="10"/>
  <c r="D347" i="10"/>
  <c r="C347" i="10" s="1"/>
  <c r="E346" i="10"/>
  <c r="D346" i="10" s="1"/>
  <c r="C346" i="10" s="1"/>
  <c r="E345" i="10"/>
  <c r="D345" i="10" s="1"/>
  <c r="C345" i="10" s="1"/>
  <c r="E344" i="10"/>
  <c r="D344" i="10" s="1"/>
  <c r="C344" i="10"/>
  <c r="E343" i="10"/>
  <c r="D343" i="10"/>
  <c r="C343" i="10" s="1"/>
  <c r="E342" i="10"/>
  <c r="D342" i="10" s="1"/>
  <c r="C342" i="10" s="1"/>
  <c r="E341" i="10"/>
  <c r="D341" i="10" s="1"/>
  <c r="C341" i="10" s="1"/>
  <c r="E340" i="10"/>
  <c r="D340" i="10" s="1"/>
  <c r="C340" i="10" s="1"/>
  <c r="E339" i="10"/>
  <c r="D339" i="10"/>
  <c r="C339" i="10" s="1"/>
  <c r="E338" i="10"/>
  <c r="D338" i="10" s="1"/>
  <c r="C338" i="10" s="1"/>
  <c r="E337" i="10"/>
  <c r="D337" i="10" s="1"/>
  <c r="C337" i="10" s="1"/>
  <c r="E336" i="10"/>
  <c r="D336" i="10" s="1"/>
  <c r="C336" i="10"/>
  <c r="E335" i="10"/>
  <c r="D335" i="10"/>
  <c r="C335" i="10" s="1"/>
  <c r="E334" i="10"/>
  <c r="D334" i="10" s="1"/>
  <c r="C334" i="10" s="1"/>
  <c r="E333" i="10"/>
  <c r="D333" i="10" s="1"/>
  <c r="C333" i="10" s="1"/>
  <c r="E332" i="10"/>
  <c r="D332" i="10" s="1"/>
  <c r="C332" i="10" s="1"/>
  <c r="E331" i="10"/>
  <c r="D331" i="10"/>
  <c r="C331" i="10" s="1"/>
  <c r="E330" i="10"/>
  <c r="D330" i="10" s="1"/>
  <c r="C330" i="10" s="1"/>
  <c r="E329" i="10"/>
  <c r="D329" i="10" s="1"/>
  <c r="C329" i="10" s="1"/>
  <c r="E328" i="10"/>
  <c r="D328" i="10" s="1"/>
  <c r="C328" i="10" s="1"/>
  <c r="E327" i="10"/>
  <c r="D327" i="10"/>
  <c r="C327" i="10" s="1"/>
  <c r="E326" i="10"/>
  <c r="D326" i="10" s="1"/>
  <c r="C326" i="10" s="1"/>
  <c r="E325" i="10"/>
  <c r="D325" i="10" s="1"/>
  <c r="C325" i="10" s="1"/>
  <c r="E324" i="10"/>
  <c r="D324" i="10" s="1"/>
  <c r="C324" i="10" s="1"/>
  <c r="E323" i="10"/>
  <c r="D323" i="10"/>
  <c r="C323" i="10" s="1"/>
  <c r="E322" i="10"/>
  <c r="D322" i="10" s="1"/>
  <c r="C322" i="10" s="1"/>
  <c r="E321" i="10"/>
  <c r="D321" i="10" s="1"/>
  <c r="C321" i="10" s="1"/>
  <c r="E320" i="10"/>
  <c r="D320" i="10" s="1"/>
  <c r="C320" i="10"/>
  <c r="E319" i="10"/>
  <c r="D319" i="10"/>
  <c r="C319" i="10" s="1"/>
  <c r="E318" i="10"/>
  <c r="D318" i="10" s="1"/>
  <c r="C318" i="10" s="1"/>
  <c r="E317" i="10"/>
  <c r="D317" i="10" s="1"/>
  <c r="C317" i="10" s="1"/>
  <c r="E316" i="10"/>
  <c r="D316" i="10" s="1"/>
  <c r="C316" i="10" s="1"/>
  <c r="E315" i="10"/>
  <c r="D315" i="10"/>
  <c r="C315" i="10" s="1"/>
  <c r="E314" i="10"/>
  <c r="D314" i="10" s="1"/>
  <c r="C314" i="10" s="1"/>
  <c r="E313" i="10"/>
  <c r="D313" i="10" s="1"/>
  <c r="C313" i="10" s="1"/>
  <c r="E312" i="10"/>
  <c r="D312" i="10" s="1"/>
  <c r="C312" i="10"/>
  <c r="E311" i="10"/>
  <c r="D311" i="10"/>
  <c r="C311" i="10" s="1"/>
  <c r="E310" i="10"/>
  <c r="D310" i="10" s="1"/>
  <c r="C310" i="10" s="1"/>
  <c r="E309" i="10"/>
  <c r="D309" i="10" s="1"/>
  <c r="C309" i="10" s="1"/>
  <c r="E308" i="10"/>
  <c r="D308" i="10" s="1"/>
  <c r="C308" i="10" s="1"/>
  <c r="E307" i="10"/>
  <c r="D307" i="10"/>
  <c r="C307" i="10" s="1"/>
  <c r="E306" i="10"/>
  <c r="D306" i="10" s="1"/>
  <c r="C306" i="10" s="1"/>
  <c r="E305" i="10"/>
  <c r="D305" i="10" s="1"/>
  <c r="C305" i="10" s="1"/>
  <c r="E304" i="10"/>
  <c r="D304" i="10" s="1"/>
  <c r="C304" i="10"/>
  <c r="E303" i="10"/>
  <c r="D303" i="10"/>
  <c r="C303" i="10" s="1"/>
  <c r="E302" i="10"/>
  <c r="D302" i="10" s="1"/>
  <c r="C302" i="10" s="1"/>
  <c r="E301" i="10"/>
  <c r="D301" i="10" s="1"/>
  <c r="C301" i="10"/>
  <c r="E300" i="10"/>
  <c r="D300" i="10"/>
  <c r="C300" i="10" s="1"/>
  <c r="E299" i="10"/>
  <c r="D299" i="10" s="1"/>
  <c r="C299" i="10" s="1"/>
  <c r="E298" i="10"/>
  <c r="D298" i="10"/>
  <c r="C298" i="10" s="1"/>
  <c r="E297" i="10"/>
  <c r="D297" i="10" s="1"/>
  <c r="C297" i="10"/>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c r="E288" i="10"/>
  <c r="D288" i="10"/>
  <c r="C288" i="10" s="1"/>
  <c r="E287" i="10"/>
  <c r="D287" i="10" s="1"/>
  <c r="C287" i="10" s="1"/>
  <c r="E286" i="10"/>
  <c r="D286" i="10"/>
  <c r="C286" i="10" s="1"/>
  <c r="E285" i="10"/>
  <c r="D285" i="10" s="1"/>
  <c r="C285" i="10"/>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O24" i="11" s="1"/>
  <c r="E276" i="10"/>
  <c r="D276" i="10"/>
  <c r="C276" i="10" s="1"/>
  <c r="E275" i="10"/>
  <c r="D275" i="10" s="1"/>
  <c r="C275" i="10" s="1"/>
  <c r="E274" i="10"/>
  <c r="D274" i="10"/>
  <c r="C274" i="10" s="1"/>
  <c r="E273" i="10"/>
  <c r="D273" i="10" s="1"/>
  <c r="C273" i="10"/>
  <c r="E272" i="10"/>
  <c r="D272" i="10"/>
  <c r="C272" i="10" s="1"/>
  <c r="E271" i="10"/>
  <c r="D271" i="10" s="1"/>
  <c r="C271" i="10" s="1"/>
  <c r="E270" i="10"/>
  <c r="D270" i="10"/>
  <c r="C270" i="10" s="1"/>
  <c r="E269" i="10"/>
  <c r="D269" i="10" s="1"/>
  <c r="C269" i="10"/>
  <c r="E268" i="10"/>
  <c r="D268" i="10"/>
  <c r="C268" i="10" s="1"/>
  <c r="E267" i="10"/>
  <c r="D267" i="10" s="1"/>
  <c r="C267" i="10" s="1"/>
  <c r="E266" i="10"/>
  <c r="D266" i="10"/>
  <c r="C266" i="10" s="1"/>
  <c r="E265" i="10"/>
  <c r="D265" i="10" s="1"/>
  <c r="C265" i="10" s="1"/>
  <c r="AE23" i="11"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c r="E256" i="10"/>
  <c r="D256" i="10"/>
  <c r="C256" i="10" s="1"/>
  <c r="E255" i="10"/>
  <c r="D255" i="10" s="1"/>
  <c r="C255" i="10" s="1"/>
  <c r="E254" i="10"/>
  <c r="D254" i="10"/>
  <c r="C254" i="10" s="1"/>
  <c r="E253" i="10"/>
  <c r="D253" i="10" s="1"/>
  <c r="C253" i="10"/>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S22" i="11" s="1"/>
  <c r="E244" i="10"/>
  <c r="D244" i="10"/>
  <c r="C244" i="10" s="1"/>
  <c r="E243" i="10"/>
  <c r="D243" i="10" s="1"/>
  <c r="C243" i="10" s="1"/>
  <c r="E242" i="10"/>
  <c r="D242" i="10"/>
  <c r="C242" i="10" s="1"/>
  <c r="E241" i="10"/>
  <c r="D241" i="10" s="1"/>
  <c r="C241" i="10"/>
  <c r="E240" i="10"/>
  <c r="D240" i="10"/>
  <c r="C240" i="10" s="1"/>
  <c r="E239" i="10"/>
  <c r="D239" i="10" s="1"/>
  <c r="C239" i="10" s="1"/>
  <c r="E238" i="10"/>
  <c r="D238" i="10"/>
  <c r="C238" i="10" s="1"/>
  <c r="E237" i="10"/>
  <c r="D237" i="10" s="1"/>
  <c r="C237" i="10"/>
  <c r="E236" i="10"/>
  <c r="D236" i="10"/>
  <c r="C236" i="10" s="1"/>
  <c r="E235" i="10"/>
  <c r="D235" i="10" s="1"/>
  <c r="C235" i="10" s="1"/>
  <c r="E234" i="10"/>
  <c r="D234" i="10"/>
  <c r="C234" i="10" s="1"/>
  <c r="E233" i="10"/>
  <c r="D233" i="10" s="1"/>
  <c r="C233" i="10" s="1"/>
  <c r="AA21" i="11"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c r="E224" i="10"/>
  <c r="D224" i="10"/>
  <c r="C224" i="10" s="1"/>
  <c r="E223" i="10"/>
  <c r="D223" i="10" s="1"/>
  <c r="C223" i="10" s="1"/>
  <c r="E222" i="10"/>
  <c r="D222" i="10"/>
  <c r="C222" i="10" s="1"/>
  <c r="E221" i="10"/>
  <c r="D221" i="10" s="1"/>
  <c r="C221" i="10"/>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W19" i="11" s="1"/>
  <c r="E212" i="10"/>
  <c r="D212" i="10"/>
  <c r="C212" i="10" s="1"/>
  <c r="E211" i="10"/>
  <c r="D211" i="10" s="1"/>
  <c r="C211" i="10" s="1"/>
  <c r="E210" i="10"/>
  <c r="D210" i="10"/>
  <c r="C210" i="10" s="1"/>
  <c r="E209" i="10"/>
  <c r="D209" i="10" s="1"/>
  <c r="C209" i="10"/>
  <c r="E208" i="10"/>
  <c r="D208" i="10"/>
  <c r="C208" i="10" s="1"/>
  <c r="E207" i="10"/>
  <c r="D207" i="10" s="1"/>
  <c r="C207" i="10" s="1"/>
  <c r="E206" i="10"/>
  <c r="D206" i="10"/>
  <c r="C206" i="10" s="1"/>
  <c r="E205" i="10"/>
  <c r="D205" i="10" s="1"/>
  <c r="C205" i="10"/>
  <c r="E204" i="10"/>
  <c r="D204" i="10"/>
  <c r="C204" i="10" s="1"/>
  <c r="E203" i="10"/>
  <c r="D203" i="10" s="1"/>
  <c r="C203" i="10" s="1"/>
  <c r="E202" i="10"/>
  <c r="D202" i="10"/>
  <c r="C202" i="10" s="1"/>
  <c r="E201" i="10"/>
  <c r="D201" i="10" s="1"/>
  <c r="C201" i="10" s="1"/>
  <c r="AM18" i="11"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c r="E192" i="10"/>
  <c r="D192" i="10"/>
  <c r="C192" i="10" s="1"/>
  <c r="E191" i="10"/>
  <c r="D191" i="10" s="1"/>
  <c r="C191" i="10" s="1"/>
  <c r="E190" i="10"/>
  <c r="D190" i="10"/>
  <c r="C190" i="10" s="1"/>
  <c r="E189" i="10"/>
  <c r="D189" i="10" s="1"/>
  <c r="C189" i="10"/>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K17" i="11" s="1"/>
  <c r="E180" i="10"/>
  <c r="D180" i="10"/>
  <c r="C180" i="10" s="1"/>
  <c r="E179" i="10"/>
  <c r="D179" i="10" s="1"/>
  <c r="C179" i="10" s="1"/>
  <c r="E178" i="10"/>
  <c r="D178" i="10"/>
  <c r="C178" i="10" s="1"/>
  <c r="E177" i="10"/>
  <c r="D177" i="10" s="1"/>
  <c r="C177" i="10"/>
  <c r="E176" i="10"/>
  <c r="D176" i="10"/>
  <c r="C176" i="10" s="1"/>
  <c r="E175" i="10"/>
  <c r="D175" i="10" s="1"/>
  <c r="C175" i="10" s="1"/>
  <c r="E174" i="10"/>
  <c r="D174" i="10"/>
  <c r="C174" i="10" s="1"/>
  <c r="E173" i="10"/>
  <c r="D173" i="10" s="1"/>
  <c r="C173" i="10"/>
  <c r="E172" i="10"/>
  <c r="D172" i="10"/>
  <c r="C172" i="10" s="1"/>
  <c r="E171" i="10"/>
  <c r="D171" i="10" s="1"/>
  <c r="C171" i="10" s="1"/>
  <c r="E170" i="10"/>
  <c r="D170" i="10"/>
  <c r="C170" i="10" s="1"/>
  <c r="E169" i="10"/>
  <c r="D169" i="10" s="1"/>
  <c r="C169" i="10" s="1"/>
  <c r="AI16" i="11"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c r="E160" i="10"/>
  <c r="D160" i="10"/>
  <c r="C160" i="10" s="1"/>
  <c r="E159" i="10"/>
  <c r="D159" i="10" s="1"/>
  <c r="C159" i="10" s="1"/>
  <c r="E158" i="10"/>
  <c r="D158" i="10"/>
  <c r="C158" i="10" s="1"/>
  <c r="E157" i="10"/>
  <c r="D157" i="10" s="1"/>
  <c r="C157" i="10"/>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O14" i="11" s="1"/>
  <c r="E148" i="10"/>
  <c r="D148" i="10"/>
  <c r="C148" i="10" s="1"/>
  <c r="E147" i="10"/>
  <c r="D147" i="10" s="1"/>
  <c r="C147" i="10" s="1"/>
  <c r="E146" i="10"/>
  <c r="D146" i="10"/>
  <c r="C146" i="10" s="1"/>
  <c r="E145" i="10"/>
  <c r="D145" i="10" s="1"/>
  <c r="C145" i="10"/>
  <c r="E144" i="10"/>
  <c r="D144" i="10"/>
  <c r="C144" i="10" s="1"/>
  <c r="E143" i="10"/>
  <c r="D143" i="10" s="1"/>
  <c r="C143" i="10" s="1"/>
  <c r="E142" i="10"/>
  <c r="D142" i="10"/>
  <c r="C142" i="10" s="1"/>
  <c r="E141" i="10"/>
  <c r="D141" i="10" s="1"/>
  <c r="C141" i="10"/>
  <c r="E140" i="10"/>
  <c r="D140" i="10"/>
  <c r="C140" i="10" s="1"/>
  <c r="E139" i="10"/>
  <c r="D139" i="10" s="1"/>
  <c r="C139" i="10" s="1"/>
  <c r="E138" i="10"/>
  <c r="D138" i="10"/>
  <c r="C138" i="10" s="1"/>
  <c r="E137" i="10"/>
  <c r="D137" i="10" s="1"/>
  <c r="C137" i="10" s="1"/>
  <c r="AE13" i="11"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c r="E128" i="10"/>
  <c r="D128" i="10"/>
  <c r="C128" i="10" s="1"/>
  <c r="E127" i="10"/>
  <c r="D127" i="10" s="1"/>
  <c r="C127" i="10" s="1"/>
  <c r="E126" i="10"/>
  <c r="D126" i="10"/>
  <c r="C126" i="10" s="1"/>
  <c r="E125" i="10"/>
  <c r="D125" i="10" s="1"/>
  <c r="C125" i="10"/>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W11" i="11" s="1"/>
  <c r="E116" i="10"/>
  <c r="D116" i="10"/>
  <c r="C116" i="10" s="1"/>
  <c r="E115" i="10"/>
  <c r="D115" i="10" s="1"/>
  <c r="C115" i="10" s="1"/>
  <c r="E114" i="10"/>
  <c r="D114" i="10"/>
  <c r="C114" i="10" s="1"/>
  <c r="E113" i="10"/>
  <c r="D113" i="10" s="1"/>
  <c r="C113" i="10"/>
  <c r="E112" i="10"/>
  <c r="D112" i="10"/>
  <c r="C112" i="10" s="1"/>
  <c r="E111" i="10"/>
  <c r="D111" i="10" s="1"/>
  <c r="C111" i="10" s="1"/>
  <c r="E110" i="10"/>
  <c r="D110" i="10"/>
  <c r="C110" i="10" s="1"/>
  <c r="E109" i="10"/>
  <c r="D109" i="10" s="1"/>
  <c r="C109" i="10"/>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c r="E96" i="10"/>
  <c r="D96" i="10"/>
  <c r="C96" i="10" s="1"/>
  <c r="E95" i="10"/>
  <c r="D95" i="10" s="1"/>
  <c r="C95" i="10" s="1"/>
  <c r="E94" i="10"/>
  <c r="D94" i="10"/>
  <c r="C94" i="10" s="1"/>
  <c r="E93" i="10"/>
  <c r="D93" i="10" s="1"/>
  <c r="C93" i="10"/>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W9" i="11" s="1"/>
  <c r="E84" i="10"/>
  <c r="D84" i="10"/>
  <c r="C84" i="10" s="1"/>
  <c r="E83" i="10"/>
  <c r="D83" i="10" s="1"/>
  <c r="C83" i="10" s="1"/>
  <c r="E82" i="10"/>
  <c r="D82" i="10"/>
  <c r="C82" i="10" s="1"/>
  <c r="E81" i="10"/>
  <c r="D81" i="10" s="1"/>
  <c r="C81" i="10"/>
  <c r="E80" i="10"/>
  <c r="D80" i="10"/>
  <c r="C80" i="10" s="1"/>
  <c r="E79" i="10"/>
  <c r="D79" i="10" s="1"/>
  <c r="C79" i="10" s="1"/>
  <c r="E78" i="10"/>
  <c r="D78" i="10"/>
  <c r="C78" i="10" s="1"/>
  <c r="E77" i="10"/>
  <c r="D77" i="10" s="1"/>
  <c r="C77" i="10"/>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c r="E64" i="10"/>
  <c r="D64" i="10"/>
  <c r="C64" i="10" s="1"/>
  <c r="E63" i="10"/>
  <c r="D63" i="10" s="1"/>
  <c r="C63" i="10" s="1"/>
  <c r="E62" i="10"/>
  <c r="D62" i="10"/>
  <c r="C62" i="10" s="1"/>
  <c r="E61" i="10"/>
  <c r="D61" i="10" s="1"/>
  <c r="C61" i="10"/>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W6" i="11" s="1"/>
  <c r="E52" i="10"/>
  <c r="D52" i="10"/>
  <c r="C52" i="10" s="1"/>
  <c r="E51" i="10"/>
  <c r="D51" i="10" s="1"/>
  <c r="C51" i="10" s="1"/>
  <c r="E50" i="10"/>
  <c r="D50" i="10"/>
  <c r="C50" i="10" s="1"/>
  <c r="E49" i="10"/>
  <c r="D49" i="10" s="1"/>
  <c r="C49" i="10"/>
  <c r="E48" i="10"/>
  <c r="D48" i="10"/>
  <c r="C48" i="10" s="1"/>
  <c r="E47" i="10"/>
  <c r="D47" i="10" s="1"/>
  <c r="C47" i="10" s="1"/>
  <c r="E46" i="10"/>
  <c r="D46" i="10"/>
  <c r="C46" i="10" s="1"/>
  <c r="E45" i="10"/>
  <c r="D45" i="10" s="1"/>
  <c r="C45" i="10"/>
  <c r="E44" i="10"/>
  <c r="D44" i="10"/>
  <c r="C44" i="10" s="1"/>
  <c r="E43" i="10"/>
  <c r="D43" i="10" s="1"/>
  <c r="C43" i="10" s="1"/>
  <c r="E42" i="10"/>
  <c r="D42" i="10"/>
  <c r="C42" i="10" s="1"/>
  <c r="E41" i="10"/>
  <c r="D41" i="10" s="1"/>
  <c r="C41" i="10"/>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c r="E32" i="10"/>
  <c r="D32" i="10"/>
  <c r="C32" i="10" s="1"/>
  <c r="E31" i="10"/>
  <c r="D31" i="10" s="1"/>
  <c r="C31" i="10" s="1"/>
  <c r="E30" i="10"/>
  <c r="D30" i="10"/>
  <c r="C30" i="10" s="1"/>
  <c r="E29" i="10"/>
  <c r="D29" i="10" s="1"/>
  <c r="C29" i="10"/>
  <c r="E28" i="10"/>
  <c r="D28" i="10"/>
  <c r="C28" i="10" s="1"/>
  <c r="E27" i="10"/>
  <c r="D27" i="10" s="1"/>
  <c r="C27" i="10" s="1"/>
  <c r="E26" i="10"/>
  <c r="D26" i="10"/>
  <c r="C26" i="10" s="1"/>
  <c r="E25" i="10"/>
  <c r="D25" i="10" s="1"/>
  <c r="C25" i="10"/>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c r="E16" i="10"/>
  <c r="D16" i="10"/>
  <c r="C16" i="10" s="1"/>
  <c r="E15" i="10"/>
  <c r="D15" i="10" s="1"/>
  <c r="C15" i="10" s="1"/>
  <c r="E14" i="10"/>
  <c r="D14" i="10"/>
  <c r="C14" i="10" s="1"/>
  <c r="E13" i="10"/>
  <c r="D13" i="10" s="1"/>
  <c r="C13" i="10"/>
  <c r="E12" i="10"/>
  <c r="D12" i="10"/>
  <c r="C12" i="10" s="1"/>
  <c r="E11" i="10"/>
  <c r="D11" i="10" s="1"/>
  <c r="C11" i="10" s="1"/>
  <c r="E10" i="10"/>
  <c r="D10" i="10"/>
  <c r="C10" i="10" s="1"/>
  <c r="E9" i="10"/>
  <c r="D9" i="10" s="1"/>
  <c r="C9" i="10"/>
  <c r="E8" i="10"/>
  <c r="D8" i="10"/>
  <c r="C8" i="10" s="1"/>
  <c r="E7" i="10"/>
  <c r="D7" i="10" s="1"/>
  <c r="C7" i="10" s="1"/>
  <c r="E6" i="10"/>
  <c r="D6" i="10"/>
  <c r="C6" i="10" s="1"/>
  <c r="E5" i="10"/>
  <c r="D5" i="10" s="1"/>
  <c r="C5" i="10" s="1"/>
  <c r="E4" i="10"/>
  <c r="D4" i="10"/>
  <c r="C4" i="10" s="1"/>
  <c r="E3" i="10"/>
  <c r="D3" i="10" s="1"/>
  <c r="W2" i="11" s="1"/>
  <c r="E2" i="10"/>
  <c r="D2" i="10"/>
  <c r="C2" i="10" s="1"/>
  <c r="AJ163" i="11"/>
  <c r="T163" i="11"/>
  <c r="D163" i="11"/>
  <c r="AP162" i="11"/>
  <c r="AP163" i="11" s="1"/>
  <c r="AO162" i="11"/>
  <c r="AO163" i="11" s="1"/>
  <c r="AN162" i="11"/>
  <c r="AN163" i="11" s="1"/>
  <c r="AM162" i="11"/>
  <c r="AM163" i="11" s="1"/>
  <c r="AL162" i="11"/>
  <c r="AL163" i="11" s="1"/>
  <c r="AK162" i="11"/>
  <c r="AK163" i="11" s="1"/>
  <c r="AJ162" i="1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K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M80"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C77" i="11"/>
  <c r="E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D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L64" i="11"/>
  <c r="AK64" i="11"/>
  <c r="AH64" i="11"/>
  <c r="AG64" i="11"/>
  <c r="AD64" i="11"/>
  <c r="AC64" i="11"/>
  <c r="Z64" i="11"/>
  <c r="Y64" i="11"/>
  <c r="X64" i="11"/>
  <c r="W64" i="11"/>
  <c r="T64" i="11"/>
  <c r="S64" i="11"/>
  <c r="P64" i="11"/>
  <c r="O64" i="11"/>
  <c r="N64" i="11"/>
  <c r="M64" i="11"/>
  <c r="L64" i="11"/>
  <c r="K64" i="11"/>
  <c r="J64" i="11"/>
  <c r="I64" i="11"/>
  <c r="H64" i="11"/>
  <c r="G64" i="11"/>
  <c r="F64" i="11"/>
  <c r="E64" i="11"/>
  <c r="Z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H61" i="11"/>
  <c r="AP60" i="11"/>
  <c r="K60" i="11"/>
  <c r="AP59" i="11"/>
  <c r="AO59" i="11"/>
  <c r="AL59" i="11"/>
  <c r="AK59" i="11"/>
  <c r="AH59" i="11"/>
  <c r="AG59" i="11"/>
  <c r="AD59" i="11"/>
  <c r="AC59" i="11"/>
  <c r="Z59" i="11"/>
  <c r="Y59" i="11"/>
  <c r="X59" i="11"/>
  <c r="W59" i="11"/>
  <c r="T59" i="11"/>
  <c r="S59" i="11"/>
  <c r="P59" i="11"/>
  <c r="O59" i="11"/>
  <c r="N59" i="11"/>
  <c r="M59" i="11"/>
  <c r="L59" i="11"/>
  <c r="K59" i="11"/>
  <c r="J59" i="11"/>
  <c r="I59" i="11"/>
  <c r="H59" i="11"/>
  <c r="G59" i="11"/>
  <c r="F59" i="11"/>
  <c r="E59" i="11"/>
  <c r="AH58" i="11"/>
  <c r="M58" i="11"/>
  <c r="J57" i="11"/>
  <c r="AC56" i="11"/>
  <c r="G56" i="11"/>
  <c r="Z55" i="11"/>
  <c r="E55" i="11"/>
  <c r="W54" i="11"/>
  <c r="AP53" i="11"/>
  <c r="AK51" i="11"/>
  <c r="O51" i="11"/>
  <c r="AH50" i="11"/>
  <c r="M50" i="11"/>
  <c r="J49" i="11"/>
  <c r="AC48" i="11"/>
  <c r="G48" i="11"/>
  <c r="Z47" i="11"/>
  <c r="E47" i="11"/>
  <c r="W46" i="11"/>
  <c r="AP45" i="11"/>
  <c r="AK43" i="11"/>
  <c r="O43" i="11"/>
  <c r="AH42" i="11"/>
  <c r="M42" i="11"/>
  <c r="J41" i="11"/>
  <c r="AC40" i="11"/>
  <c r="G40" i="11"/>
  <c r="Z39" i="11"/>
  <c r="E39" i="11"/>
  <c r="W38" i="11"/>
  <c r="AP37" i="11"/>
  <c r="S36" i="11"/>
  <c r="K35" i="11"/>
  <c r="S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K32" i="11"/>
  <c r="S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K24" i="11"/>
  <c r="AP23" i="11"/>
  <c r="AO23" i="11"/>
  <c r="AL23" i="11"/>
  <c r="AK23" i="11"/>
  <c r="AI23" i="11"/>
  <c r="AH23" i="11"/>
  <c r="AG23" i="11"/>
  <c r="AD23" i="11"/>
  <c r="AC23" i="11"/>
  <c r="Z23" i="11"/>
  <c r="Y23" i="11"/>
  <c r="X23" i="11"/>
  <c r="W23" i="11"/>
  <c r="T23" i="11"/>
  <c r="S23" i="11"/>
  <c r="P23" i="11"/>
  <c r="O23" i="11"/>
  <c r="N23" i="11"/>
  <c r="M23" i="11"/>
  <c r="L23" i="11"/>
  <c r="K23" i="11"/>
  <c r="J23" i="11"/>
  <c r="I23" i="11"/>
  <c r="H23" i="11"/>
  <c r="G23" i="11"/>
  <c r="F23" i="11"/>
  <c r="E23" i="11"/>
  <c r="O22" i="11"/>
  <c r="AP21" i="11"/>
  <c r="AO21" i="11"/>
  <c r="AL21" i="11"/>
  <c r="AK21" i="11"/>
  <c r="AH21" i="11"/>
  <c r="AG21" i="11"/>
  <c r="AE21" i="11"/>
  <c r="AD21" i="11"/>
  <c r="AC21" i="11"/>
  <c r="Z21" i="11"/>
  <c r="Y21" i="11"/>
  <c r="X21" i="11"/>
  <c r="W21" i="11"/>
  <c r="T21" i="11"/>
  <c r="S21" i="11"/>
  <c r="P21" i="11"/>
  <c r="O21" i="11"/>
  <c r="N21" i="11"/>
  <c r="M21" i="11"/>
  <c r="L21" i="11"/>
  <c r="K21" i="11"/>
  <c r="J21" i="11"/>
  <c r="I21" i="11"/>
  <c r="H21" i="11"/>
  <c r="G21" i="11"/>
  <c r="F21" i="11"/>
  <c r="E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S19" i="11"/>
  <c r="AP18" i="11"/>
  <c r="AO18" i="11"/>
  <c r="AL18" i="11"/>
  <c r="AK18" i="11"/>
  <c r="AH18" i="11"/>
  <c r="AG18" i="11"/>
  <c r="AD18" i="11"/>
  <c r="AC18" i="11"/>
  <c r="AA18" i="11"/>
  <c r="Z18" i="11"/>
  <c r="Y18" i="11"/>
  <c r="X18" i="11"/>
  <c r="W18" i="11"/>
  <c r="T18" i="11"/>
  <c r="S18" i="11"/>
  <c r="P18" i="11"/>
  <c r="O18" i="11"/>
  <c r="N18" i="11"/>
  <c r="M18" i="11"/>
  <c r="L18" i="11"/>
  <c r="K18" i="11"/>
  <c r="J18" i="11"/>
  <c r="I18" i="11"/>
  <c r="H18" i="11"/>
  <c r="G18" i="11"/>
  <c r="F18" i="11"/>
  <c r="E18" i="11"/>
  <c r="W17" i="11"/>
  <c r="G17" i="11"/>
  <c r="AP16" i="11"/>
  <c r="AO16" i="11"/>
  <c r="AM16" i="11"/>
  <c r="AL16" i="11"/>
  <c r="AK16" i="11"/>
  <c r="AH16" i="11"/>
  <c r="AG16" i="11"/>
  <c r="AD16" i="11"/>
  <c r="AC16" i="11"/>
  <c r="Z16" i="11"/>
  <c r="Y16" i="11"/>
  <c r="X16" i="11"/>
  <c r="W16" i="11"/>
  <c r="T16" i="11"/>
  <c r="S16" i="11"/>
  <c r="P16" i="11"/>
  <c r="O16" i="11"/>
  <c r="N16" i="11"/>
  <c r="M16" i="11"/>
  <c r="L16" i="11"/>
  <c r="K16" i="11"/>
  <c r="J16" i="11"/>
  <c r="I16" i="11"/>
  <c r="H16" i="11"/>
  <c r="G16" i="11"/>
  <c r="F16" i="11"/>
  <c r="E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K14" i="11"/>
  <c r="AP13" i="11"/>
  <c r="AO13" i="11"/>
  <c r="AL13" i="11"/>
  <c r="AK13" i="11"/>
  <c r="AI13" i="11"/>
  <c r="AH13" i="11"/>
  <c r="AG13" i="11"/>
  <c r="AD13" i="11"/>
  <c r="AC13" i="11"/>
  <c r="Z13" i="11"/>
  <c r="Y13" i="11"/>
  <c r="X13" i="11"/>
  <c r="W13" i="11"/>
  <c r="T13" i="11"/>
  <c r="S13" i="11"/>
  <c r="P13" i="11"/>
  <c r="O13" i="11"/>
  <c r="N13" i="11"/>
  <c r="M13" i="11"/>
  <c r="L13" i="11"/>
  <c r="K13" i="11"/>
  <c r="J13" i="11"/>
  <c r="I13" i="11"/>
  <c r="H13" i="11"/>
  <c r="G13" i="11"/>
  <c r="F13" i="11"/>
  <c r="E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T11" i="11"/>
  <c r="L11" i="11"/>
  <c r="AP10" i="11"/>
  <c r="AO10" i="11"/>
  <c r="AN10" i="11"/>
  <c r="AL10" i="11"/>
  <c r="AK10" i="11"/>
  <c r="AJ10" i="11"/>
  <c r="AH10" i="11"/>
  <c r="AG10" i="11"/>
  <c r="AF10" i="11"/>
  <c r="AD10" i="11"/>
  <c r="AC10" i="11"/>
  <c r="AB10" i="11"/>
  <c r="Z10" i="11"/>
  <c r="Y10" i="11"/>
  <c r="X10" i="11"/>
  <c r="W10" i="11"/>
  <c r="T10" i="11"/>
  <c r="S10" i="11"/>
  <c r="P10" i="11"/>
  <c r="O10" i="11"/>
  <c r="N10" i="11"/>
  <c r="M10" i="11"/>
  <c r="L10" i="11"/>
  <c r="K10" i="11"/>
  <c r="J10" i="11"/>
  <c r="I10" i="11"/>
  <c r="H10" i="11"/>
  <c r="G10" i="11"/>
  <c r="F10" i="11"/>
  <c r="E10" i="11"/>
  <c r="D10" i="11"/>
  <c r="T9" i="11"/>
  <c r="L9" i="11"/>
  <c r="AP8" i="11"/>
  <c r="AO8" i="11"/>
  <c r="AN8" i="11"/>
  <c r="AL8" i="11"/>
  <c r="AK8" i="11"/>
  <c r="AJ8" i="11"/>
  <c r="AH8" i="11"/>
  <c r="AG8" i="11"/>
  <c r="AF8" i="11"/>
  <c r="AD8" i="11"/>
  <c r="AC8" i="11"/>
  <c r="AB8" i="11"/>
  <c r="Z8" i="11"/>
  <c r="Y8" i="11"/>
  <c r="X8" i="11"/>
  <c r="W8" i="11"/>
  <c r="T8" i="11"/>
  <c r="S8" i="11"/>
  <c r="P8" i="11"/>
  <c r="O8" i="11"/>
  <c r="N8" i="11"/>
  <c r="M8" i="11"/>
  <c r="L8" i="11"/>
  <c r="K8" i="11"/>
  <c r="J8" i="11"/>
  <c r="I8" i="11"/>
  <c r="H8" i="11"/>
  <c r="G8" i="11"/>
  <c r="F8" i="11"/>
  <c r="E8" i="11"/>
  <c r="D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T6" i="11"/>
  <c r="S6" i="11"/>
  <c r="L6" i="11"/>
  <c r="K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T2" i="11"/>
  <c r="S2" i="11"/>
  <c r="L2" i="11"/>
  <c r="K2" i="11"/>
  <c r="A14" i="6"/>
  <c r="G13" i="6"/>
  <c r="M12" i="6"/>
  <c r="C12" i="6"/>
  <c r="E10" i="6"/>
  <c r="E9" i="6"/>
  <c r="K9" i="6" s="1"/>
  <c r="J8" i="6"/>
  <c r="D8" i="6"/>
  <c r="L7" i="6"/>
  <c r="E7" i="6"/>
  <c r="A3" i="6"/>
  <c r="G72" i="5"/>
  <c r="C65" i="5"/>
  <c r="C67" i="5" s="1"/>
  <c r="J64" i="5"/>
  <c r="J66" i="5" s="1"/>
  <c r="E64" i="5"/>
  <c r="E66" i="5" s="1"/>
  <c r="D62" i="5"/>
  <c r="F61" i="5"/>
  <c r="A59" i="5"/>
  <c r="D30" i="5"/>
  <c r="D29" i="5"/>
  <c r="D28" i="5"/>
  <c r="I28" i="5" s="1"/>
  <c r="D27" i="5"/>
  <c r="I27" i="5" s="1"/>
  <c r="F26" i="5"/>
  <c r="K22" i="5"/>
  <c r="I22" i="5"/>
  <c r="L22" i="5" s="1"/>
  <c r="H22" i="5"/>
  <c r="E22" i="5"/>
  <c r="D20" i="5"/>
  <c r="H20" i="5" s="1"/>
  <c r="D19" i="5"/>
  <c r="D18" i="5"/>
  <c r="H18" i="5" s="1"/>
  <c r="D17" i="5"/>
  <c r="J17" i="5" s="1"/>
  <c r="D15" i="5"/>
  <c r="D14" i="5"/>
  <c r="D13" i="5"/>
  <c r="D12" i="5"/>
  <c r="D11" i="5"/>
  <c r="D10" i="5"/>
  <c r="H10" i="5" s="1"/>
  <c r="K10" i="5" s="1"/>
  <c r="D8" i="5"/>
  <c r="J8" i="5" s="1"/>
  <c r="E6" i="5"/>
  <c r="A11" i="1"/>
  <c r="H14" i="5" l="1"/>
  <c r="I30" i="5"/>
  <c r="G8" i="5"/>
  <c r="G10" i="5"/>
  <c r="J10" i="5"/>
  <c r="H12" i="5"/>
  <c r="H15" i="5"/>
  <c r="H8" i="5"/>
  <c r="K8" i="5" s="1"/>
  <c r="H13" i="5"/>
  <c r="B65" i="5"/>
  <c r="B67" i="5" s="1"/>
  <c r="C374" i="10"/>
  <c r="AP32" i="11"/>
  <c r="AL32" i="11"/>
  <c r="AH32" i="11"/>
  <c r="AD32" i="11"/>
  <c r="Z32" i="11"/>
  <c r="N32" i="11"/>
  <c r="J32" i="11"/>
  <c r="F32" i="11"/>
  <c r="AO32" i="11"/>
  <c r="AK32" i="11"/>
  <c r="AG32" i="11"/>
  <c r="AC32" i="11"/>
  <c r="Y32" i="11"/>
  <c r="M32" i="11"/>
  <c r="I32" i="11"/>
  <c r="E32" i="11"/>
  <c r="X32" i="11"/>
  <c r="T32" i="11"/>
  <c r="P32" i="11"/>
  <c r="L32" i="11"/>
  <c r="H32" i="11"/>
  <c r="C413" i="10"/>
  <c r="AA35" i="11" s="1"/>
  <c r="AP35" i="11"/>
  <c r="AL35" i="11"/>
  <c r="AH35" i="11"/>
  <c r="AD35" i="11"/>
  <c r="Z35" i="11"/>
  <c r="N35" i="11"/>
  <c r="J35" i="11"/>
  <c r="F35" i="11"/>
  <c r="AO35" i="11"/>
  <c r="AK35" i="11"/>
  <c r="AG35" i="11"/>
  <c r="AC35" i="11"/>
  <c r="Y35" i="11"/>
  <c r="M35" i="11"/>
  <c r="I35" i="11"/>
  <c r="E35" i="11"/>
  <c r="X35" i="11"/>
  <c r="T35" i="11"/>
  <c r="P35" i="11"/>
  <c r="L35" i="11"/>
  <c r="H35" i="11"/>
  <c r="C445" i="10"/>
  <c r="X38" i="11"/>
  <c r="T38" i="11"/>
  <c r="P38" i="11"/>
  <c r="L38" i="11"/>
  <c r="H38" i="11"/>
  <c r="AL38" i="11"/>
  <c r="AG38" i="11"/>
  <c r="K38" i="11"/>
  <c r="F38" i="11"/>
  <c r="AP38" i="11"/>
  <c r="AK38" i="11"/>
  <c r="Z38" i="11"/>
  <c r="O38" i="11"/>
  <c r="J38" i="11"/>
  <c r="E38" i="11"/>
  <c r="AO38" i="11"/>
  <c r="AD38" i="11"/>
  <c r="Y38" i="11"/>
  <c r="S38" i="11"/>
  <c r="N38" i="11"/>
  <c r="I38" i="11"/>
  <c r="C452" i="10"/>
  <c r="X39" i="11"/>
  <c r="T39" i="11"/>
  <c r="P39" i="11"/>
  <c r="L39" i="11"/>
  <c r="H39" i="11"/>
  <c r="AO39" i="11"/>
  <c r="AD39" i="11"/>
  <c r="Y39" i="11"/>
  <c r="S39" i="11"/>
  <c r="N39" i="11"/>
  <c r="I39" i="11"/>
  <c r="AH39" i="11"/>
  <c r="AC39" i="11"/>
  <c r="W39" i="11"/>
  <c r="M39" i="11"/>
  <c r="G39" i="11"/>
  <c r="AL39" i="11"/>
  <c r="AG39" i="11"/>
  <c r="K39" i="11"/>
  <c r="F39" i="11"/>
  <c r="C477" i="10"/>
  <c r="X41" i="11"/>
  <c r="J45" i="5" s="1"/>
  <c r="T41" i="11"/>
  <c r="P41" i="11"/>
  <c r="J40" i="5" s="1"/>
  <c r="L41" i="11"/>
  <c r="H41" i="11"/>
  <c r="AO41" i="11"/>
  <c r="E55" i="5" s="1"/>
  <c r="AD41" i="11"/>
  <c r="J50" i="5" s="1"/>
  <c r="Y41" i="11"/>
  <c r="S41" i="11"/>
  <c r="N41" i="11"/>
  <c r="J37" i="5" s="1"/>
  <c r="I41" i="11"/>
  <c r="AH41" i="11"/>
  <c r="AC41" i="11"/>
  <c r="E50" i="5" s="1"/>
  <c r="W41" i="11"/>
  <c r="E45" i="5" s="1"/>
  <c r="M41" i="11"/>
  <c r="E37" i="5" s="1"/>
  <c r="G41" i="11"/>
  <c r="AL41" i="11"/>
  <c r="AG41" i="11"/>
  <c r="K41" i="11"/>
  <c r="F41" i="11"/>
  <c r="J34" i="5" s="1"/>
  <c r="C493" i="10"/>
  <c r="X42" i="11"/>
  <c r="T42" i="11"/>
  <c r="P42" i="11"/>
  <c r="L42" i="11"/>
  <c r="H42" i="11"/>
  <c r="AL42" i="11"/>
  <c r="AG42" i="11"/>
  <c r="K42" i="11"/>
  <c r="F42" i="11"/>
  <c r="AP42" i="11"/>
  <c r="AK42" i="11"/>
  <c r="Z42" i="11"/>
  <c r="O42" i="11"/>
  <c r="J42" i="11"/>
  <c r="E42" i="11"/>
  <c r="AO42" i="11"/>
  <c r="AD42" i="11"/>
  <c r="Y42" i="11"/>
  <c r="S42" i="11"/>
  <c r="N42" i="11"/>
  <c r="I42" i="11"/>
  <c r="AJ43" i="11"/>
  <c r="AF43" i="11"/>
  <c r="AB43" i="11"/>
  <c r="AI43" i="11"/>
  <c r="C43" i="11"/>
  <c r="AM43" i="11"/>
  <c r="AA43" i="11"/>
  <c r="V43" i="11"/>
  <c r="Q43" i="11"/>
  <c r="C509" i="10"/>
  <c r="AN43" i="11" s="1"/>
  <c r="X43" i="11"/>
  <c r="T43" i="11"/>
  <c r="P43" i="11"/>
  <c r="L43" i="11"/>
  <c r="H43" i="11"/>
  <c r="AO43" i="11"/>
  <c r="AD43" i="11"/>
  <c r="Y43" i="11"/>
  <c r="S43" i="11"/>
  <c r="N43" i="11"/>
  <c r="I43" i="11"/>
  <c r="AH43" i="11"/>
  <c r="AC43" i="11"/>
  <c r="W43" i="11"/>
  <c r="M43" i="11"/>
  <c r="G43" i="11"/>
  <c r="AL43" i="11"/>
  <c r="AG43" i="11"/>
  <c r="K43" i="11"/>
  <c r="F43" i="11"/>
  <c r="C514" i="10"/>
  <c r="X44" i="11"/>
  <c r="T44" i="11"/>
  <c r="P44" i="11"/>
  <c r="L44" i="11"/>
  <c r="H44" i="11"/>
  <c r="AL44" i="11"/>
  <c r="AG44" i="11"/>
  <c r="K44" i="11"/>
  <c r="F44" i="11"/>
  <c r="AP44" i="11"/>
  <c r="AK44" i="11"/>
  <c r="Z44" i="11"/>
  <c r="O44" i="11"/>
  <c r="J44" i="11"/>
  <c r="E44" i="11"/>
  <c r="AO44" i="11"/>
  <c r="AD44" i="11"/>
  <c r="Y44" i="11"/>
  <c r="S44" i="11"/>
  <c r="N44" i="11"/>
  <c r="I44" i="11"/>
  <c r="C578" i="10"/>
  <c r="X49" i="11"/>
  <c r="T49" i="11"/>
  <c r="P49" i="11"/>
  <c r="L49" i="11"/>
  <c r="H49" i="11"/>
  <c r="AO49" i="11"/>
  <c r="AD49" i="11"/>
  <c r="Y49" i="11"/>
  <c r="S49" i="11"/>
  <c r="N49" i="11"/>
  <c r="I49" i="11"/>
  <c r="AH49" i="11"/>
  <c r="AC49" i="11"/>
  <c r="W49" i="11"/>
  <c r="M49" i="11"/>
  <c r="G49" i="11"/>
  <c r="AL49" i="11"/>
  <c r="AG49" i="11"/>
  <c r="K49" i="11"/>
  <c r="F49" i="11"/>
  <c r="C605" i="10"/>
  <c r="X51" i="11"/>
  <c r="T51" i="11"/>
  <c r="P51" i="11"/>
  <c r="L51" i="11"/>
  <c r="H51" i="11"/>
  <c r="AO51" i="11"/>
  <c r="AD51" i="11"/>
  <c r="Y51" i="11"/>
  <c r="S51" i="11"/>
  <c r="N51" i="11"/>
  <c r="I51" i="11"/>
  <c r="AH51" i="11"/>
  <c r="AC51" i="11"/>
  <c r="W51" i="11"/>
  <c r="M51" i="11"/>
  <c r="G51" i="11"/>
  <c r="AL51" i="11"/>
  <c r="AG51" i="11"/>
  <c r="K51" i="11"/>
  <c r="F51" i="11"/>
  <c r="C612" i="10"/>
  <c r="X52" i="11"/>
  <c r="T52" i="11"/>
  <c r="P52" i="11"/>
  <c r="L52" i="11"/>
  <c r="H52" i="11"/>
  <c r="AL52" i="11"/>
  <c r="AG52" i="11"/>
  <c r="K52" i="11"/>
  <c r="F52" i="11"/>
  <c r="AP52" i="11"/>
  <c r="AK52" i="11"/>
  <c r="Z52" i="11"/>
  <c r="O52" i="11"/>
  <c r="J52" i="11"/>
  <c r="E52" i="11"/>
  <c r="AO52" i="11"/>
  <c r="AD52" i="11"/>
  <c r="Y52" i="11"/>
  <c r="S52" i="11"/>
  <c r="N52" i="11"/>
  <c r="I52" i="11"/>
  <c r="C642" i="10"/>
  <c r="X54" i="11"/>
  <c r="T54" i="11"/>
  <c r="P54" i="11"/>
  <c r="L54" i="11"/>
  <c r="H54" i="11"/>
  <c r="AL54" i="11"/>
  <c r="AG54" i="11"/>
  <c r="K54" i="11"/>
  <c r="F54" i="11"/>
  <c r="AP54" i="11"/>
  <c r="AK54" i="11"/>
  <c r="Z54" i="11"/>
  <c r="O54" i="11"/>
  <c r="J54" i="11"/>
  <c r="E54" i="11"/>
  <c r="AO54" i="11"/>
  <c r="AD54" i="11"/>
  <c r="Y54" i="11"/>
  <c r="S54" i="11"/>
  <c r="N54" i="11"/>
  <c r="I54" i="11"/>
  <c r="C719" i="10"/>
  <c r="R60" i="11" s="1"/>
  <c r="X60" i="11"/>
  <c r="T60" i="11"/>
  <c r="P60" i="11"/>
  <c r="L60" i="11"/>
  <c r="H60" i="11"/>
  <c r="W60" i="11"/>
  <c r="S60" i="11"/>
  <c r="O60" i="11"/>
  <c r="AO60" i="11"/>
  <c r="AG60" i="11"/>
  <c r="Y60" i="11"/>
  <c r="J60" i="11"/>
  <c r="E60" i="11"/>
  <c r="AL60" i="11"/>
  <c r="AD60" i="11"/>
  <c r="N60" i="11"/>
  <c r="I60" i="11"/>
  <c r="AK60" i="11"/>
  <c r="AC60" i="11"/>
  <c r="M60" i="11"/>
  <c r="G60" i="11"/>
  <c r="AN61" i="11"/>
  <c r="AF61" i="11"/>
  <c r="AB61" i="11"/>
  <c r="D61" i="11"/>
  <c r="AI61" i="11"/>
  <c r="AE61" i="11"/>
  <c r="AA61" i="11"/>
  <c r="Q61" i="11"/>
  <c r="V61" i="11"/>
  <c r="U61" i="11"/>
  <c r="C735" i="10"/>
  <c r="AJ61" i="11" s="1"/>
  <c r="X61" i="11"/>
  <c r="T61" i="11"/>
  <c r="P61" i="11"/>
  <c r="L61" i="11"/>
  <c r="H61" i="11"/>
  <c r="W61" i="11"/>
  <c r="S61" i="11"/>
  <c r="O61" i="11"/>
  <c r="K61" i="11"/>
  <c r="G61" i="11"/>
  <c r="AO61" i="11"/>
  <c r="AG61" i="11"/>
  <c r="Y61" i="11"/>
  <c r="I61" i="11"/>
  <c r="AL61" i="11"/>
  <c r="AD61" i="11"/>
  <c r="N61" i="11"/>
  <c r="F61" i="11"/>
  <c r="AK61" i="11"/>
  <c r="AC61" i="11"/>
  <c r="M61" i="11"/>
  <c r="E61" i="11"/>
  <c r="C863" i="10"/>
  <c r="W73" i="11"/>
  <c r="S73" i="11"/>
  <c r="O73" i="11"/>
  <c r="K73" i="11"/>
  <c r="G73" i="11"/>
  <c r="AP73" i="11"/>
  <c r="AO73" i="11"/>
  <c r="AD73" i="11"/>
  <c r="Y73" i="11"/>
  <c r="T73" i="11"/>
  <c r="N73" i="11"/>
  <c r="I73" i="11"/>
  <c r="AH73" i="11"/>
  <c r="AC73" i="11"/>
  <c r="X73" i="11"/>
  <c r="M73" i="11"/>
  <c r="H73" i="11"/>
  <c r="AK73" i="11"/>
  <c r="Z73" i="11"/>
  <c r="P73" i="11"/>
  <c r="E73" i="11"/>
  <c r="AG73" i="11"/>
  <c r="L73" i="11"/>
  <c r="J73" i="11"/>
  <c r="C868" i="10"/>
  <c r="W74" i="11"/>
  <c r="S74" i="11"/>
  <c r="O74" i="11"/>
  <c r="K74" i="11"/>
  <c r="G74" i="11"/>
  <c r="AP74" i="11"/>
  <c r="AL74" i="11"/>
  <c r="AH74" i="11"/>
  <c r="AD74" i="11"/>
  <c r="Z74" i="11"/>
  <c r="N74" i="11"/>
  <c r="J74" i="11"/>
  <c r="F74" i="11"/>
  <c r="AO74" i="11"/>
  <c r="AG74" i="11"/>
  <c r="Y74" i="11"/>
  <c r="I74" i="11"/>
  <c r="X74" i="11"/>
  <c r="P74" i="11"/>
  <c r="H74" i="11"/>
  <c r="L74" i="11"/>
  <c r="AK74" i="11"/>
  <c r="E74" i="11"/>
  <c r="T74" i="11"/>
  <c r="C895" i="10"/>
  <c r="W76" i="11"/>
  <c r="S76" i="11"/>
  <c r="O76" i="11"/>
  <c r="K76" i="11"/>
  <c r="G76" i="11"/>
  <c r="AP76" i="11"/>
  <c r="AL76" i="11"/>
  <c r="AH76" i="11"/>
  <c r="AD76" i="11"/>
  <c r="Z76" i="11"/>
  <c r="N76" i="11"/>
  <c r="J76" i="11"/>
  <c r="F76" i="11"/>
  <c r="AO76" i="11"/>
  <c r="AG76" i="11"/>
  <c r="Y76" i="11"/>
  <c r="I76" i="11"/>
  <c r="X76" i="11"/>
  <c r="P76" i="11"/>
  <c r="H76" i="11"/>
  <c r="T76" i="11"/>
  <c r="AC76" i="11"/>
  <c r="M76" i="11"/>
  <c r="L76" i="11"/>
  <c r="AM77" i="11"/>
  <c r="AI77" i="11"/>
  <c r="AA77" i="11"/>
  <c r="C77" i="11"/>
  <c r="V77" i="11"/>
  <c r="Q77" i="11"/>
  <c r="AN77" i="11"/>
  <c r="AF77" i="11"/>
  <c r="U77" i="11"/>
  <c r="AJ77" i="11"/>
  <c r="D77" i="11"/>
  <c r="C900" i="10"/>
  <c r="AE77" i="11" s="1"/>
  <c r="W77" i="11"/>
  <c r="S77" i="11"/>
  <c r="O77" i="11"/>
  <c r="K77" i="11"/>
  <c r="G77" i="11"/>
  <c r="AP77" i="11"/>
  <c r="AL77" i="11"/>
  <c r="AH77" i="11"/>
  <c r="AD77" i="11"/>
  <c r="Z77" i="11"/>
  <c r="N77" i="11"/>
  <c r="J77" i="11"/>
  <c r="F77" i="11"/>
  <c r="AO77" i="11"/>
  <c r="AG77" i="11"/>
  <c r="Y77" i="11"/>
  <c r="I77" i="11"/>
  <c r="X77" i="11"/>
  <c r="P77" i="11"/>
  <c r="H77" i="11"/>
  <c r="L77" i="11"/>
  <c r="AK77" i="11"/>
  <c r="E77" i="11"/>
  <c r="T77" i="11"/>
  <c r="C927" i="10"/>
  <c r="W79" i="11"/>
  <c r="S79" i="11"/>
  <c r="O79" i="11"/>
  <c r="K79" i="11"/>
  <c r="G79" i="11"/>
  <c r="AP79" i="11"/>
  <c r="AL79" i="11"/>
  <c r="AH79" i="11"/>
  <c r="AD79" i="11"/>
  <c r="Z79" i="11"/>
  <c r="N79" i="11"/>
  <c r="J79" i="11"/>
  <c r="F79" i="11"/>
  <c r="AO79" i="11"/>
  <c r="AG79" i="11"/>
  <c r="Y79" i="11"/>
  <c r="I79" i="11"/>
  <c r="X79" i="11"/>
  <c r="P79" i="11"/>
  <c r="H79" i="11"/>
  <c r="T79" i="11"/>
  <c r="AC79" i="11"/>
  <c r="M79" i="11"/>
  <c r="L79" i="11"/>
  <c r="AM80" i="11"/>
  <c r="AI80" i="11"/>
  <c r="AA80" i="11"/>
  <c r="C80" i="11"/>
  <c r="V80" i="11"/>
  <c r="Q80" i="11"/>
  <c r="AN80" i="11"/>
  <c r="AF80" i="11"/>
  <c r="U80" i="11"/>
  <c r="AJ80" i="11"/>
  <c r="D80" i="11"/>
  <c r="C932" i="10"/>
  <c r="AE80" i="11" s="1"/>
  <c r="W80" i="11"/>
  <c r="S80" i="11"/>
  <c r="O80" i="11"/>
  <c r="K80" i="11"/>
  <c r="G80" i="11"/>
  <c r="AP80" i="11"/>
  <c r="AL80" i="11"/>
  <c r="AH80" i="11"/>
  <c r="AD80" i="11"/>
  <c r="Z80" i="11"/>
  <c r="N80" i="11"/>
  <c r="J80" i="11"/>
  <c r="F80" i="11"/>
  <c r="AO80" i="11"/>
  <c r="AG80" i="11"/>
  <c r="Y80" i="11"/>
  <c r="I80" i="11"/>
  <c r="X80" i="11"/>
  <c r="P80" i="11"/>
  <c r="H80" i="11"/>
  <c r="L80" i="11"/>
  <c r="AK80" i="11"/>
  <c r="E80" i="11"/>
  <c r="T80" i="11"/>
  <c r="C959" i="10"/>
  <c r="W82" i="11"/>
  <c r="S82" i="11"/>
  <c r="O82" i="11"/>
  <c r="K82" i="11"/>
  <c r="G82" i="11"/>
  <c r="AP82" i="11"/>
  <c r="AL82" i="11"/>
  <c r="AH82" i="11"/>
  <c r="AD82" i="11"/>
  <c r="Z82" i="11"/>
  <c r="N82" i="11"/>
  <c r="J82" i="11"/>
  <c r="F82" i="11"/>
  <c r="AO82" i="11"/>
  <c r="AG82" i="11"/>
  <c r="Y82" i="11"/>
  <c r="I82" i="11"/>
  <c r="X82" i="11"/>
  <c r="P82" i="11"/>
  <c r="H82" i="11"/>
  <c r="T82" i="11"/>
  <c r="AC82" i="11"/>
  <c r="M82" i="11"/>
  <c r="L82" i="11"/>
  <c r="AM83" i="11"/>
  <c r="AI83" i="11"/>
  <c r="AA83" i="11"/>
  <c r="C83" i="11"/>
  <c r="V83" i="11"/>
  <c r="Q83" i="11"/>
  <c r="AN83" i="11"/>
  <c r="AF83" i="11"/>
  <c r="U83" i="11"/>
  <c r="AJ83" i="11"/>
  <c r="D83" i="11"/>
  <c r="C964" i="10"/>
  <c r="AE83" i="11" s="1"/>
  <c r="W83" i="11"/>
  <c r="S83" i="11"/>
  <c r="O83" i="11"/>
  <c r="K83" i="11"/>
  <c r="G83" i="11"/>
  <c r="AP83" i="11"/>
  <c r="AL83" i="11"/>
  <c r="AH83" i="11"/>
  <c r="AD83" i="11"/>
  <c r="Z83" i="11"/>
  <c r="N83" i="11"/>
  <c r="J83" i="11"/>
  <c r="F83" i="11"/>
  <c r="AO83" i="11"/>
  <c r="AG83" i="11"/>
  <c r="Y83" i="11"/>
  <c r="I83" i="11"/>
  <c r="X83" i="11"/>
  <c r="P83" i="11"/>
  <c r="H83" i="11"/>
  <c r="L83" i="11"/>
  <c r="AK83" i="11"/>
  <c r="E83" i="11"/>
  <c r="T83" i="11"/>
  <c r="H11" i="5"/>
  <c r="G17" i="5"/>
  <c r="G2" i="11"/>
  <c r="O2" i="11"/>
  <c r="G6" i="11"/>
  <c r="O6" i="11"/>
  <c r="G9" i="11"/>
  <c r="O9" i="11"/>
  <c r="G11" i="11"/>
  <c r="O11" i="11"/>
  <c r="C18" i="11"/>
  <c r="G19" i="11"/>
  <c r="G31" i="11"/>
  <c r="O32" i="11"/>
  <c r="G34" i="11"/>
  <c r="O35" i="11"/>
  <c r="G36" i="11"/>
  <c r="E37" i="11"/>
  <c r="G38" i="11"/>
  <c r="AC38" i="11"/>
  <c r="J39" i="11"/>
  <c r="M40" i="11"/>
  <c r="O41" i="11"/>
  <c r="E40" i="5" s="1"/>
  <c r="AK41" i="11"/>
  <c r="U43" i="11"/>
  <c r="AP43" i="11"/>
  <c r="W44" i="11"/>
  <c r="E45" i="11"/>
  <c r="G46" i="11"/>
  <c r="M48" i="11"/>
  <c r="O49" i="11"/>
  <c r="AK49" i="11"/>
  <c r="AP51" i="11"/>
  <c r="W52" i="11"/>
  <c r="E53" i="11"/>
  <c r="G54" i="11"/>
  <c r="AC54" i="11"/>
  <c r="M56" i="11"/>
  <c r="O57" i="11"/>
  <c r="J61" i="11"/>
  <c r="AP61" i="11"/>
  <c r="F66" i="11"/>
  <c r="AL73" i="11"/>
  <c r="E79" i="11"/>
  <c r="AC80" i="11"/>
  <c r="M83" i="11"/>
  <c r="C3" i="10"/>
  <c r="AP2" i="11"/>
  <c r="AL2" i="11"/>
  <c r="AH2" i="11"/>
  <c r="AD2" i="11"/>
  <c r="Z2" i="11"/>
  <c r="N2" i="11"/>
  <c r="J2" i="11"/>
  <c r="F2" i="11"/>
  <c r="AO2" i="11"/>
  <c r="AG2" i="11"/>
  <c r="Y2" i="11"/>
  <c r="I2" i="11"/>
  <c r="AK2" i="11"/>
  <c r="AC2" i="11"/>
  <c r="M2" i="11"/>
  <c r="E2" i="11"/>
  <c r="C53" i="10"/>
  <c r="AP6" i="11"/>
  <c r="AL6" i="11"/>
  <c r="AH6" i="11"/>
  <c r="AD6" i="11"/>
  <c r="Z6" i="11"/>
  <c r="N6" i="11"/>
  <c r="J6" i="11"/>
  <c r="F6" i="11"/>
  <c r="Y6" i="11"/>
  <c r="I6" i="11"/>
  <c r="AO6" i="11"/>
  <c r="AK6" i="11"/>
  <c r="AG6" i="11"/>
  <c r="AC6" i="11"/>
  <c r="M6" i="11"/>
  <c r="E6" i="11"/>
  <c r="V8" i="11"/>
  <c r="R8" i="11"/>
  <c r="U8" i="11"/>
  <c r="Q8" i="11"/>
  <c r="C85" i="10"/>
  <c r="AP9" i="11"/>
  <c r="AL9" i="11"/>
  <c r="AH9" i="11"/>
  <c r="AD9" i="11"/>
  <c r="Z9" i="11"/>
  <c r="N9" i="11"/>
  <c r="J9" i="11"/>
  <c r="F9" i="11"/>
  <c r="AO9" i="11"/>
  <c r="AK9" i="11"/>
  <c r="AG9" i="11"/>
  <c r="AC9" i="11"/>
  <c r="M9" i="11"/>
  <c r="E9" i="11"/>
  <c r="Y9" i="11"/>
  <c r="I9" i="11"/>
  <c r="V10" i="11"/>
  <c r="R10" i="11"/>
  <c r="U10" i="11"/>
  <c r="Q10" i="11"/>
  <c r="C117" i="10"/>
  <c r="AP11" i="11"/>
  <c r="AL11" i="11"/>
  <c r="AH11" i="11"/>
  <c r="AD11" i="11"/>
  <c r="Z11" i="11"/>
  <c r="N11" i="11"/>
  <c r="J11" i="11"/>
  <c r="F11" i="11"/>
  <c r="AO11" i="11"/>
  <c r="AK11" i="11"/>
  <c r="AG11" i="11"/>
  <c r="AC11" i="11"/>
  <c r="Y11" i="11"/>
  <c r="I11" i="11"/>
  <c r="M11" i="11"/>
  <c r="E11" i="11"/>
  <c r="V13" i="11"/>
  <c r="R13" i="11"/>
  <c r="U13" i="11"/>
  <c r="Q13" i="11"/>
  <c r="AN13" i="11"/>
  <c r="AJ13" i="11"/>
  <c r="AF13" i="11"/>
  <c r="AB13" i="11"/>
  <c r="D13" i="11"/>
  <c r="C149" i="10"/>
  <c r="AP14" i="11"/>
  <c r="AL14" i="11"/>
  <c r="AH14" i="11"/>
  <c r="AD14" i="11"/>
  <c r="Z14" i="11"/>
  <c r="N14" i="11"/>
  <c r="J14" i="11"/>
  <c r="F14" i="11"/>
  <c r="AO14" i="11"/>
  <c r="AK14" i="11"/>
  <c r="AG14" i="11"/>
  <c r="AC14" i="11"/>
  <c r="Y14" i="11"/>
  <c r="M14" i="11"/>
  <c r="I14" i="11"/>
  <c r="E14" i="11"/>
  <c r="X14" i="11"/>
  <c r="T14" i="11"/>
  <c r="P14" i="11"/>
  <c r="L14" i="11"/>
  <c r="H14" i="11"/>
  <c r="V16" i="11"/>
  <c r="R16" i="11"/>
  <c r="U16" i="11"/>
  <c r="Q16" i="11"/>
  <c r="AN16" i="11"/>
  <c r="AJ16" i="11"/>
  <c r="AF16" i="11"/>
  <c r="AB16" i="11"/>
  <c r="D16" i="11"/>
  <c r="C181" i="10"/>
  <c r="AP17" i="11"/>
  <c r="AL17" i="11"/>
  <c r="AH17" i="11"/>
  <c r="AD17" i="11"/>
  <c r="Z17" i="11"/>
  <c r="N17" i="11"/>
  <c r="J17" i="11"/>
  <c r="F17" i="11"/>
  <c r="AO17" i="11"/>
  <c r="AK17" i="11"/>
  <c r="AG17" i="11"/>
  <c r="AC17" i="11"/>
  <c r="Y17" i="11"/>
  <c r="M17" i="11"/>
  <c r="I17" i="11"/>
  <c r="E17" i="11"/>
  <c r="X17" i="11"/>
  <c r="T17" i="11"/>
  <c r="P17" i="11"/>
  <c r="L17" i="11"/>
  <c r="H17" i="11"/>
  <c r="V18" i="11"/>
  <c r="R18" i="11"/>
  <c r="U18" i="11"/>
  <c r="Q18" i="11"/>
  <c r="AN18" i="11"/>
  <c r="AJ18" i="11"/>
  <c r="AF18" i="11"/>
  <c r="AB18" i="11"/>
  <c r="D18" i="11"/>
  <c r="C213" i="10"/>
  <c r="AP19" i="11"/>
  <c r="AL19" i="11"/>
  <c r="AH19" i="11"/>
  <c r="AD19" i="11"/>
  <c r="Z19" i="11"/>
  <c r="N19" i="11"/>
  <c r="J19" i="11"/>
  <c r="F19" i="11"/>
  <c r="AO19" i="11"/>
  <c r="AK19" i="11"/>
  <c r="AG19" i="11"/>
  <c r="AC19" i="11"/>
  <c r="Y19" i="11"/>
  <c r="M19" i="11"/>
  <c r="I19" i="11"/>
  <c r="E19" i="11"/>
  <c r="X19" i="11"/>
  <c r="T19" i="11"/>
  <c r="P19" i="11"/>
  <c r="L19" i="11"/>
  <c r="H19" i="11"/>
  <c r="V21" i="11"/>
  <c r="R21" i="11"/>
  <c r="U21" i="11"/>
  <c r="Q21" i="11"/>
  <c r="AN21" i="11"/>
  <c r="AJ21" i="11"/>
  <c r="AF21" i="11"/>
  <c r="AB21" i="11"/>
  <c r="D21" i="11"/>
  <c r="C245" i="10"/>
  <c r="AP22" i="11"/>
  <c r="AL22" i="11"/>
  <c r="AH22" i="11"/>
  <c r="AD22" i="11"/>
  <c r="Z22" i="11"/>
  <c r="N22" i="11"/>
  <c r="J22" i="11"/>
  <c r="F22" i="11"/>
  <c r="AO22" i="11"/>
  <c r="AK22" i="11"/>
  <c r="AG22" i="11"/>
  <c r="AC22" i="11"/>
  <c r="Y22" i="11"/>
  <c r="M22" i="11"/>
  <c r="I22" i="11"/>
  <c r="E22" i="11"/>
  <c r="X22" i="11"/>
  <c r="T22" i="11"/>
  <c r="P22" i="11"/>
  <c r="L22" i="11"/>
  <c r="H22" i="11"/>
  <c r="V23" i="11"/>
  <c r="R23" i="11"/>
  <c r="U23" i="11"/>
  <c r="Q23" i="11"/>
  <c r="AN23" i="11"/>
  <c r="AJ23" i="11"/>
  <c r="AF23" i="11"/>
  <c r="AB23" i="11"/>
  <c r="D23" i="11"/>
  <c r="C277" i="10"/>
  <c r="AP24" i="11"/>
  <c r="AL24" i="11"/>
  <c r="AH24" i="11"/>
  <c r="AD24" i="11"/>
  <c r="Z24" i="11"/>
  <c r="N24" i="11"/>
  <c r="J24" i="11"/>
  <c r="F24" i="11"/>
  <c r="AO24" i="11"/>
  <c r="AK24" i="11"/>
  <c r="AG24" i="11"/>
  <c r="AC24" i="11"/>
  <c r="Y24" i="11"/>
  <c r="M24" i="11"/>
  <c r="I24" i="11"/>
  <c r="E24" i="11"/>
  <c r="X24" i="11"/>
  <c r="T24" i="11"/>
  <c r="P24" i="11"/>
  <c r="L24" i="11"/>
  <c r="H24" i="11"/>
  <c r="C360" i="10"/>
  <c r="AP31" i="11"/>
  <c r="AL31" i="11"/>
  <c r="AH31" i="11"/>
  <c r="AD31" i="11"/>
  <c r="Z31" i="11"/>
  <c r="N31" i="11"/>
  <c r="J31" i="11"/>
  <c r="F31" i="11"/>
  <c r="AO31" i="11"/>
  <c r="AK31" i="11"/>
  <c r="AG31" i="11"/>
  <c r="AC31" i="11"/>
  <c r="Y31" i="11"/>
  <c r="M31" i="11"/>
  <c r="I31" i="11"/>
  <c r="E31" i="11"/>
  <c r="X31" i="11"/>
  <c r="T31" i="11"/>
  <c r="P31" i="11"/>
  <c r="L31" i="11"/>
  <c r="H31" i="11"/>
  <c r="C395" i="10"/>
  <c r="AP34" i="11"/>
  <c r="AL34" i="11"/>
  <c r="AH34" i="11"/>
  <c r="AD34" i="11"/>
  <c r="Z34" i="11"/>
  <c r="N34" i="11"/>
  <c r="J34" i="11"/>
  <c r="F34" i="11"/>
  <c r="AO34" i="11"/>
  <c r="AK34" i="11"/>
  <c r="AG34" i="11"/>
  <c r="AC34" i="11"/>
  <c r="Y34" i="11"/>
  <c r="M34" i="11"/>
  <c r="I34" i="11"/>
  <c r="E34" i="11"/>
  <c r="X34" i="11"/>
  <c r="T34" i="11"/>
  <c r="P34" i="11"/>
  <c r="L34" i="11"/>
  <c r="H34" i="11"/>
  <c r="V35" i="11"/>
  <c r="R35" i="11"/>
  <c r="U35" i="11"/>
  <c r="Q35" i="11"/>
  <c r="AN35" i="11"/>
  <c r="AJ35" i="11"/>
  <c r="AF35" i="11"/>
  <c r="AB35" i="11"/>
  <c r="D35" i="11"/>
  <c r="C418" i="10"/>
  <c r="X36" i="11"/>
  <c r="AL36" i="11"/>
  <c r="AG36" i="11"/>
  <c r="N36" i="11"/>
  <c r="J36" i="11"/>
  <c r="F36" i="11"/>
  <c r="AP36" i="11"/>
  <c r="AK36" i="11"/>
  <c r="Z36" i="11"/>
  <c r="M36" i="11"/>
  <c r="I36" i="11"/>
  <c r="E36" i="11"/>
  <c r="AO36" i="11"/>
  <c r="AD36" i="11"/>
  <c r="Y36" i="11"/>
  <c r="T36" i="11"/>
  <c r="P36" i="11"/>
  <c r="L36" i="11"/>
  <c r="H36" i="11"/>
  <c r="C429" i="10"/>
  <c r="X37" i="11"/>
  <c r="T37" i="11"/>
  <c r="P37" i="11"/>
  <c r="L37" i="11"/>
  <c r="H37" i="11"/>
  <c r="AO37" i="11"/>
  <c r="AD37" i="11"/>
  <c r="Y37" i="11"/>
  <c r="S37" i="11"/>
  <c r="N37" i="11"/>
  <c r="I37" i="11"/>
  <c r="AH37" i="11"/>
  <c r="AC37" i="11"/>
  <c r="W37" i="11"/>
  <c r="M37" i="11"/>
  <c r="G37" i="11"/>
  <c r="AL37" i="11"/>
  <c r="AG37" i="11"/>
  <c r="K37" i="11"/>
  <c r="F37" i="11"/>
  <c r="C466" i="10"/>
  <c r="X40" i="11"/>
  <c r="T40" i="11"/>
  <c r="P40" i="11"/>
  <c r="L40" i="11"/>
  <c r="H40" i="11"/>
  <c r="AL40" i="11"/>
  <c r="AG40" i="11"/>
  <c r="K40" i="11"/>
  <c r="F40" i="11"/>
  <c r="AP40" i="11"/>
  <c r="AK40" i="11"/>
  <c r="Z40" i="11"/>
  <c r="O40" i="11"/>
  <c r="J40" i="11"/>
  <c r="E40" i="11"/>
  <c r="AO40" i="11"/>
  <c r="AD40" i="11"/>
  <c r="Y40" i="11"/>
  <c r="S40" i="11"/>
  <c r="N40" i="11"/>
  <c r="I40" i="11"/>
  <c r="C530" i="10"/>
  <c r="X45" i="11"/>
  <c r="T45" i="11"/>
  <c r="P45" i="11"/>
  <c r="L45" i="11"/>
  <c r="H45" i="11"/>
  <c r="AO45" i="11"/>
  <c r="AD45" i="11"/>
  <c r="Y45" i="11"/>
  <c r="S45" i="11"/>
  <c r="N45" i="11"/>
  <c r="I45" i="11"/>
  <c r="AH45" i="11"/>
  <c r="AC45" i="11"/>
  <c r="W45" i="11"/>
  <c r="M45" i="11"/>
  <c r="G45" i="11"/>
  <c r="AL45" i="11"/>
  <c r="AG45" i="11"/>
  <c r="K45" i="11"/>
  <c r="F45" i="11"/>
  <c r="C541" i="10"/>
  <c r="X46" i="11"/>
  <c r="T46" i="11"/>
  <c r="P46" i="11"/>
  <c r="L46" i="11"/>
  <c r="H46" i="11"/>
  <c r="AL46" i="11"/>
  <c r="AG46" i="11"/>
  <c r="K46" i="11"/>
  <c r="F46" i="11"/>
  <c r="AP46" i="11"/>
  <c r="AK46" i="11"/>
  <c r="Z46" i="11"/>
  <c r="O46" i="11"/>
  <c r="J46" i="11"/>
  <c r="E46" i="11"/>
  <c r="AO46" i="11"/>
  <c r="AD46" i="11"/>
  <c r="Y46" i="11"/>
  <c r="S46" i="11"/>
  <c r="N46" i="11"/>
  <c r="I46" i="11"/>
  <c r="AJ47" i="11"/>
  <c r="AF47" i="11"/>
  <c r="AI47" i="11"/>
  <c r="C47" i="11"/>
  <c r="AA47" i="11"/>
  <c r="V47" i="11"/>
  <c r="C557" i="10"/>
  <c r="AB47" i="11" s="1"/>
  <c r="X47" i="11"/>
  <c r="T47" i="11"/>
  <c r="P47" i="11"/>
  <c r="L47" i="11"/>
  <c r="H47" i="11"/>
  <c r="AO47" i="11"/>
  <c r="AD47" i="11"/>
  <c r="Y47" i="11"/>
  <c r="S47" i="11"/>
  <c r="N47" i="11"/>
  <c r="I47" i="11"/>
  <c r="AH47" i="11"/>
  <c r="AC47" i="11"/>
  <c r="W47" i="11"/>
  <c r="M47" i="11"/>
  <c r="G47" i="11"/>
  <c r="AL47" i="11"/>
  <c r="AG47" i="11"/>
  <c r="K47" i="11"/>
  <c r="F47" i="11"/>
  <c r="C562" i="10"/>
  <c r="X48" i="11"/>
  <c r="T48" i="11"/>
  <c r="P48" i="11"/>
  <c r="L48" i="11"/>
  <c r="H48" i="11"/>
  <c r="AL48" i="11"/>
  <c r="AG48" i="11"/>
  <c r="K48" i="11"/>
  <c r="F48" i="11"/>
  <c r="AP48" i="11"/>
  <c r="AK48" i="11"/>
  <c r="Z48" i="11"/>
  <c r="O48" i="11"/>
  <c r="J48" i="11"/>
  <c r="E48" i="11"/>
  <c r="AO48" i="11"/>
  <c r="AD48" i="11"/>
  <c r="Y48" i="11"/>
  <c r="S48" i="11"/>
  <c r="N48" i="11"/>
  <c r="I48" i="11"/>
  <c r="C589" i="10"/>
  <c r="X50" i="11"/>
  <c r="T50" i="11"/>
  <c r="P50" i="11"/>
  <c r="L50" i="11"/>
  <c r="H50" i="11"/>
  <c r="AL50" i="11"/>
  <c r="AG50" i="11"/>
  <c r="K50" i="11"/>
  <c r="F50" i="11"/>
  <c r="AP50" i="11"/>
  <c r="AK50" i="11"/>
  <c r="Z50" i="11"/>
  <c r="O50" i="11"/>
  <c r="J50" i="11"/>
  <c r="E50" i="11"/>
  <c r="AO50" i="11"/>
  <c r="AD50" i="11"/>
  <c r="Y50" i="11"/>
  <c r="S50" i="11"/>
  <c r="N50" i="11"/>
  <c r="I50" i="11"/>
  <c r="C626" i="10"/>
  <c r="X53" i="11"/>
  <c r="T53" i="11"/>
  <c r="P53" i="11"/>
  <c r="L53" i="11"/>
  <c r="H53" i="11"/>
  <c r="AO53" i="11"/>
  <c r="AD53" i="11"/>
  <c r="Y53" i="11"/>
  <c r="S53" i="11"/>
  <c r="N53" i="11"/>
  <c r="I53" i="11"/>
  <c r="AH53" i="11"/>
  <c r="AC53" i="11"/>
  <c r="W53" i="11"/>
  <c r="M53" i="11"/>
  <c r="G53" i="11"/>
  <c r="AL53" i="11"/>
  <c r="AG53" i="11"/>
  <c r="K53" i="11"/>
  <c r="F53" i="11"/>
  <c r="C653" i="10"/>
  <c r="X55" i="11"/>
  <c r="T55" i="11"/>
  <c r="P55" i="11"/>
  <c r="L55" i="11"/>
  <c r="H55" i="11"/>
  <c r="AO55" i="11"/>
  <c r="AD55" i="11"/>
  <c r="Y55" i="11"/>
  <c r="S55" i="11"/>
  <c r="N55" i="11"/>
  <c r="I55" i="11"/>
  <c r="AH55" i="11"/>
  <c r="AC55" i="11"/>
  <c r="W55" i="11"/>
  <c r="M55" i="11"/>
  <c r="G55" i="11"/>
  <c r="AL55" i="11"/>
  <c r="AG55" i="11"/>
  <c r="K55" i="11"/>
  <c r="F55" i="11"/>
  <c r="C669" i="10"/>
  <c r="X56" i="11"/>
  <c r="T56" i="11"/>
  <c r="P56" i="11"/>
  <c r="L56" i="11"/>
  <c r="H56" i="11"/>
  <c r="AL56" i="11"/>
  <c r="AG56" i="11"/>
  <c r="K56" i="11"/>
  <c r="F56" i="11"/>
  <c r="AP56" i="11"/>
  <c r="AK56" i="11"/>
  <c r="Z56" i="11"/>
  <c r="O56" i="11"/>
  <c r="J56" i="11"/>
  <c r="E56" i="11"/>
  <c r="AO56" i="11"/>
  <c r="AD56" i="11"/>
  <c r="Y56" i="11"/>
  <c r="S56" i="11"/>
  <c r="N56" i="11"/>
  <c r="I56" i="11"/>
  <c r="C676" i="10"/>
  <c r="X57" i="11"/>
  <c r="T57" i="11"/>
  <c r="P57" i="11"/>
  <c r="L57" i="11"/>
  <c r="H57" i="11"/>
  <c r="AO57" i="11"/>
  <c r="AD57" i="11"/>
  <c r="Y57" i="11"/>
  <c r="S57" i="11"/>
  <c r="N57" i="11"/>
  <c r="I57" i="11"/>
  <c r="AH57" i="11"/>
  <c r="AC57" i="11"/>
  <c r="W57" i="11"/>
  <c r="M57" i="11"/>
  <c r="G57" i="11"/>
  <c r="AL57" i="11"/>
  <c r="AG57" i="11"/>
  <c r="K57" i="11"/>
  <c r="F57" i="11"/>
  <c r="C690" i="10"/>
  <c r="X58" i="11"/>
  <c r="T58" i="11"/>
  <c r="P58" i="11"/>
  <c r="L58" i="11"/>
  <c r="H58" i="11"/>
  <c r="AL58" i="11"/>
  <c r="AG58" i="11"/>
  <c r="K58" i="11"/>
  <c r="F58" i="11"/>
  <c r="AP58" i="11"/>
  <c r="AK58" i="11"/>
  <c r="Z58" i="11"/>
  <c r="O58" i="11"/>
  <c r="J58" i="11"/>
  <c r="E58" i="11"/>
  <c r="AO58" i="11"/>
  <c r="AD58" i="11"/>
  <c r="Y58" i="11"/>
  <c r="S58" i="11"/>
  <c r="N58" i="11"/>
  <c r="I58" i="11"/>
  <c r="AN59" i="11"/>
  <c r="AJ59" i="11"/>
  <c r="AF59" i="11"/>
  <c r="AB59" i="11"/>
  <c r="D59" i="11"/>
  <c r="AM59" i="11"/>
  <c r="C59" i="11"/>
  <c r="AA59" i="11"/>
  <c r="AE59" i="11"/>
  <c r="V59" i="11"/>
  <c r="R59" i="11"/>
  <c r="AN60" i="11"/>
  <c r="AJ60" i="11"/>
  <c r="AF60" i="11"/>
  <c r="AB60" i="11"/>
  <c r="D60" i="11"/>
  <c r="AM60" i="11"/>
  <c r="AI60" i="11"/>
  <c r="AE60" i="11"/>
  <c r="AA60" i="11"/>
  <c r="Q60" i="11"/>
  <c r="V60" i="11"/>
  <c r="C60" i="11"/>
  <c r="U60" i="11"/>
  <c r="C755" i="10"/>
  <c r="X63" i="11"/>
  <c r="T63" i="11"/>
  <c r="P63" i="11"/>
  <c r="L63" i="11"/>
  <c r="H63" i="11"/>
  <c r="W63" i="11"/>
  <c r="S63" i="11"/>
  <c r="O63" i="11"/>
  <c r="K63" i="11"/>
  <c r="G63" i="11"/>
  <c r="AO63" i="11"/>
  <c r="AG63" i="11"/>
  <c r="Y63" i="11"/>
  <c r="I63" i="11"/>
  <c r="AL63" i="11"/>
  <c r="AD63" i="11"/>
  <c r="N63" i="11"/>
  <c r="F63" i="11"/>
  <c r="AK63" i="11"/>
  <c r="AC63" i="11"/>
  <c r="M63" i="11"/>
  <c r="E63" i="11"/>
  <c r="AN64" i="11"/>
  <c r="AJ64" i="11"/>
  <c r="AF64" i="11"/>
  <c r="AB64" i="11"/>
  <c r="D64" i="11"/>
  <c r="AM64" i="11"/>
  <c r="AI64" i="11"/>
  <c r="AE64" i="11"/>
  <c r="AA64" i="11"/>
  <c r="C64" i="11"/>
  <c r="V64" i="11"/>
  <c r="R64" i="11"/>
  <c r="U64" i="11"/>
  <c r="Q64" i="11"/>
  <c r="C784" i="10"/>
  <c r="X66" i="11"/>
  <c r="T66" i="11"/>
  <c r="P66" i="11"/>
  <c r="L66" i="11"/>
  <c r="H66" i="11"/>
  <c r="W66" i="11"/>
  <c r="S66" i="11"/>
  <c r="O66" i="11"/>
  <c r="K66" i="11"/>
  <c r="G66" i="11"/>
  <c r="AK66" i="11"/>
  <c r="AC66" i="11"/>
  <c r="M66" i="11"/>
  <c r="E66" i="11"/>
  <c r="AP66" i="11"/>
  <c r="AH66" i="11"/>
  <c r="Z66" i="11"/>
  <c r="J66" i="11"/>
  <c r="AO66" i="11"/>
  <c r="AG66" i="11"/>
  <c r="Y66" i="11"/>
  <c r="I66" i="11"/>
  <c r="AM74" i="11"/>
  <c r="AI74" i="11"/>
  <c r="AE74" i="11"/>
  <c r="AA74" i="11"/>
  <c r="C74" i="11"/>
  <c r="V74" i="11"/>
  <c r="R74" i="11"/>
  <c r="Q74" i="11"/>
  <c r="AN74" i="11"/>
  <c r="AF74" i="11"/>
  <c r="AB74" i="11"/>
  <c r="U74" i="11"/>
  <c r="AJ74" i="11"/>
  <c r="D74" i="11"/>
  <c r="H17" i="5"/>
  <c r="K17" i="5" s="1"/>
  <c r="I29" i="5"/>
  <c r="K10" i="6"/>
  <c r="H2" i="11"/>
  <c r="P2" i="11"/>
  <c r="X2" i="11"/>
  <c r="H6" i="11"/>
  <c r="P6" i="11"/>
  <c r="X6" i="11"/>
  <c r="H9" i="11"/>
  <c r="P9" i="11"/>
  <c r="X9" i="11"/>
  <c r="H11" i="11"/>
  <c r="P11" i="11"/>
  <c r="X11" i="11"/>
  <c r="AA13" i="11"/>
  <c r="S14" i="11"/>
  <c r="AE16" i="11"/>
  <c r="O17" i="11"/>
  <c r="AI18" i="11"/>
  <c r="K19" i="11"/>
  <c r="C21" i="11"/>
  <c r="AM21" i="11"/>
  <c r="G22" i="11"/>
  <c r="W22" i="11"/>
  <c r="AA23" i="11"/>
  <c r="S24" i="11"/>
  <c r="K31" i="11"/>
  <c r="S32" i="11"/>
  <c r="K34" i="11"/>
  <c r="C35" i="11"/>
  <c r="S35" i="11"/>
  <c r="AI35" i="11"/>
  <c r="K36" i="11"/>
  <c r="AC36" i="11"/>
  <c r="J37" i="11"/>
  <c r="M38" i="11"/>
  <c r="AH38" i="11"/>
  <c r="O39" i="11"/>
  <c r="AK39" i="11"/>
  <c r="AP41" i="11"/>
  <c r="J55" i="5" s="1"/>
  <c r="W42" i="11"/>
  <c r="E43" i="11"/>
  <c r="Z43" i="11"/>
  <c r="G44" i="11"/>
  <c r="AC44" i="11"/>
  <c r="J45" i="11"/>
  <c r="M46" i="11"/>
  <c r="AH46" i="11"/>
  <c r="O47" i="11"/>
  <c r="AK47" i="11"/>
  <c r="AP49" i="11"/>
  <c r="W50" i="11"/>
  <c r="E51" i="11"/>
  <c r="Z51" i="11"/>
  <c r="G52" i="11"/>
  <c r="AC52" i="11"/>
  <c r="J53" i="11"/>
  <c r="M54" i="11"/>
  <c r="AH54" i="11"/>
  <c r="O55" i="11"/>
  <c r="AK55" i="11"/>
  <c r="AP57" i="11"/>
  <c r="W58" i="11"/>
  <c r="Q59" i="11"/>
  <c r="AI59" i="11"/>
  <c r="Z60" i="11"/>
  <c r="R61" i="11"/>
  <c r="J63" i="11"/>
  <c r="AP63" i="11"/>
  <c r="N66" i="11"/>
  <c r="F73" i="11"/>
  <c r="M74" i="11"/>
  <c r="AK76" i="11"/>
  <c r="E82" i="11"/>
  <c r="AC83" i="11"/>
  <c r="H19" i="5"/>
  <c r="C8" i="11"/>
  <c r="AA8" i="11"/>
  <c r="AE8" i="11"/>
  <c r="AI8" i="11"/>
  <c r="AM8" i="11"/>
  <c r="K9" i="11"/>
  <c r="S9" i="11"/>
  <c r="C10" i="11"/>
  <c r="AA10" i="11"/>
  <c r="AE10" i="11"/>
  <c r="AI10" i="11"/>
  <c r="AM10" i="11"/>
  <c r="K11" i="11"/>
  <c r="S11" i="11"/>
  <c r="C13" i="11"/>
  <c r="AM13" i="11"/>
  <c r="G14" i="11"/>
  <c r="W14" i="11"/>
  <c r="AA16" i="11"/>
  <c r="S17" i="11"/>
  <c r="AE18" i="11"/>
  <c r="O19" i="11"/>
  <c r="AI21" i="11"/>
  <c r="K22" i="11"/>
  <c r="C23" i="11"/>
  <c r="AM23" i="11"/>
  <c r="G24" i="11"/>
  <c r="W24" i="11"/>
  <c r="O31" i="11"/>
  <c r="G32" i="11"/>
  <c r="W32" i="11"/>
  <c r="O34" i="11"/>
  <c r="G35" i="11"/>
  <c r="W35" i="11"/>
  <c r="AM35" i="11"/>
  <c r="O36" i="11"/>
  <c r="AH36" i="11"/>
  <c r="O37" i="11"/>
  <c r="AK37" i="11"/>
  <c r="AP39" i="11"/>
  <c r="W40" i="11"/>
  <c r="E41" i="11"/>
  <c r="E34" i="5" s="1"/>
  <c r="Z41" i="11"/>
  <c r="G42" i="11"/>
  <c r="AC42" i="11"/>
  <c r="J43" i="11"/>
  <c r="AE43" i="11"/>
  <c r="M44" i="11"/>
  <c r="AH44" i="11"/>
  <c r="O45" i="11"/>
  <c r="AK45" i="11"/>
  <c r="U47" i="11"/>
  <c r="AP47" i="11"/>
  <c r="W48" i="11"/>
  <c r="E49" i="11"/>
  <c r="Z49" i="11"/>
  <c r="G50" i="11"/>
  <c r="AC50" i="11"/>
  <c r="J51" i="11"/>
  <c r="M52" i="11"/>
  <c r="AH52" i="11"/>
  <c r="O53" i="11"/>
  <c r="AK53" i="11"/>
  <c r="AP55" i="11"/>
  <c r="W56" i="11"/>
  <c r="E57" i="11"/>
  <c r="Z57" i="11"/>
  <c r="G58" i="11"/>
  <c r="AC58" i="11"/>
  <c r="F60" i="11"/>
  <c r="AH60" i="11"/>
  <c r="Z61" i="11"/>
  <c r="AC74" i="11"/>
  <c r="M77" i="11"/>
  <c r="AK79" i="11"/>
  <c r="B35" i="5" l="1"/>
  <c r="C35" i="5"/>
  <c r="G35" i="5" s="1"/>
  <c r="F35" i="5"/>
  <c r="AN48" i="11"/>
  <c r="AJ48" i="11"/>
  <c r="AF48" i="11"/>
  <c r="AB48" i="11"/>
  <c r="D48" i="11"/>
  <c r="AA48" i="11"/>
  <c r="V48" i="11"/>
  <c r="Q48" i="11"/>
  <c r="AE48" i="11"/>
  <c r="U48" i="11"/>
  <c r="AI48" i="11"/>
  <c r="C48" i="11"/>
  <c r="AM48" i="11"/>
  <c r="R48" i="11"/>
  <c r="AN45" i="11"/>
  <c r="AJ45" i="11"/>
  <c r="AF45" i="11"/>
  <c r="AB45" i="11"/>
  <c r="D45" i="11"/>
  <c r="AI45" i="11"/>
  <c r="C45" i="11"/>
  <c r="AM45" i="11"/>
  <c r="R45" i="11"/>
  <c r="AA45" i="11"/>
  <c r="V45" i="11"/>
  <c r="Q45" i="11"/>
  <c r="AE45" i="11"/>
  <c r="U45" i="11"/>
  <c r="V19" i="11"/>
  <c r="R19" i="11"/>
  <c r="U19" i="11"/>
  <c r="Q19" i="11"/>
  <c r="AN19" i="11"/>
  <c r="AJ19" i="11"/>
  <c r="AF19" i="11"/>
  <c r="AB19" i="11"/>
  <c r="D19" i="11"/>
  <c r="AE19" i="11"/>
  <c r="AI19" i="11"/>
  <c r="AA19" i="11"/>
  <c r="C19" i="11"/>
  <c r="AM19" i="11"/>
  <c r="V11" i="11"/>
  <c r="R11" i="11"/>
  <c r="Q11" i="11"/>
  <c r="U11" i="11"/>
  <c r="AI11" i="11"/>
  <c r="AA11" i="11"/>
  <c r="C11" i="11"/>
  <c r="D11" i="11"/>
  <c r="AN11" i="11"/>
  <c r="AF11" i="11"/>
  <c r="AJ11" i="11"/>
  <c r="AM11" i="11"/>
  <c r="AE11" i="11"/>
  <c r="AB11" i="11"/>
  <c r="AN38" i="11"/>
  <c r="AJ38" i="11"/>
  <c r="AF38" i="11"/>
  <c r="AB38" i="11"/>
  <c r="D38" i="11"/>
  <c r="AA38" i="11"/>
  <c r="V38" i="11"/>
  <c r="Q38" i="11"/>
  <c r="AE38" i="11"/>
  <c r="U38" i="11"/>
  <c r="AI38" i="11"/>
  <c r="C38" i="11"/>
  <c r="AM38" i="11"/>
  <c r="R38" i="11"/>
  <c r="V32" i="11"/>
  <c r="R32" i="11"/>
  <c r="U32" i="11"/>
  <c r="Q32" i="11"/>
  <c r="AN32" i="11"/>
  <c r="AJ32" i="11"/>
  <c r="AF32" i="11"/>
  <c r="AB32" i="11"/>
  <c r="D32" i="11"/>
  <c r="AM32" i="11"/>
  <c r="AI32" i="11"/>
  <c r="C32" i="11"/>
  <c r="AA32" i="11"/>
  <c r="AE32" i="11"/>
  <c r="AN63" i="11"/>
  <c r="AJ63" i="11"/>
  <c r="AF63" i="11"/>
  <c r="AB63" i="11"/>
  <c r="D63" i="11"/>
  <c r="AM63" i="11"/>
  <c r="AI63" i="11"/>
  <c r="AE63" i="11"/>
  <c r="AA63" i="11"/>
  <c r="C63" i="11"/>
  <c r="Q63" i="11"/>
  <c r="V63" i="11"/>
  <c r="U63" i="11"/>
  <c r="R63" i="11"/>
  <c r="R47" i="11"/>
  <c r="D47" i="11"/>
  <c r="AN47" i="11"/>
  <c r="V22" i="11"/>
  <c r="R22" i="11"/>
  <c r="U22" i="11"/>
  <c r="Q22" i="11"/>
  <c r="AN22" i="11"/>
  <c r="AJ22" i="11"/>
  <c r="AF22" i="11"/>
  <c r="AB22" i="11"/>
  <c r="D22" i="11"/>
  <c r="AA22" i="11"/>
  <c r="AM22" i="11"/>
  <c r="AI22" i="11"/>
  <c r="C22" i="11"/>
  <c r="AE22" i="11"/>
  <c r="V9" i="11"/>
  <c r="R9" i="11"/>
  <c r="U9" i="11"/>
  <c r="Q9" i="11"/>
  <c r="AI9" i="11"/>
  <c r="AA9" i="11"/>
  <c r="C9" i="11"/>
  <c r="D9" i="11"/>
  <c r="AN9" i="11"/>
  <c r="AF9" i="11"/>
  <c r="AM9" i="11"/>
  <c r="AE9" i="11"/>
  <c r="AJ9" i="11"/>
  <c r="AB9" i="11"/>
  <c r="AM82" i="11"/>
  <c r="AI82" i="11"/>
  <c r="AE82" i="11"/>
  <c r="AA82" i="11"/>
  <c r="C82" i="11"/>
  <c r="V82" i="11"/>
  <c r="R82" i="11"/>
  <c r="Q82" i="11"/>
  <c r="AN82" i="11"/>
  <c r="AF82" i="11"/>
  <c r="AJ82" i="11"/>
  <c r="D82" i="11"/>
  <c r="AB82" i="11"/>
  <c r="U82" i="11"/>
  <c r="AM79" i="11"/>
  <c r="AI79" i="11"/>
  <c r="AE79" i="11"/>
  <c r="AA79" i="11"/>
  <c r="C79" i="11"/>
  <c r="V79" i="11"/>
  <c r="R79" i="11"/>
  <c r="Q79" i="11"/>
  <c r="AN79" i="11"/>
  <c r="AF79" i="11"/>
  <c r="AJ79" i="11"/>
  <c r="D79" i="11"/>
  <c r="AB79" i="11"/>
  <c r="U79" i="11"/>
  <c r="AM76" i="11"/>
  <c r="AI76" i="11"/>
  <c r="AE76" i="11"/>
  <c r="AA76" i="11"/>
  <c r="C76" i="11"/>
  <c r="V76" i="11"/>
  <c r="R76" i="11"/>
  <c r="Q76" i="11"/>
  <c r="AN76" i="11"/>
  <c r="AF76" i="11"/>
  <c r="AJ76" i="11"/>
  <c r="D76" i="11"/>
  <c r="AB76" i="11"/>
  <c r="U76" i="11"/>
  <c r="AN52" i="11"/>
  <c r="AJ52" i="11"/>
  <c r="AF52" i="11"/>
  <c r="AB52" i="11"/>
  <c r="D52" i="11"/>
  <c r="AA52" i="11"/>
  <c r="V52" i="11"/>
  <c r="Q52" i="11"/>
  <c r="AE52" i="11"/>
  <c r="U52" i="11"/>
  <c r="AI52" i="11"/>
  <c r="C52" i="11"/>
  <c r="R52" i="11"/>
  <c r="AM52" i="11"/>
  <c r="AN44" i="11"/>
  <c r="AJ44" i="11"/>
  <c r="AF44" i="11"/>
  <c r="AB44" i="11"/>
  <c r="D44" i="11"/>
  <c r="AA44" i="11"/>
  <c r="V44" i="11"/>
  <c r="Q44" i="11"/>
  <c r="AE44" i="11"/>
  <c r="U44" i="11"/>
  <c r="AI44" i="11"/>
  <c r="C44" i="11"/>
  <c r="AM44" i="11"/>
  <c r="R44" i="11"/>
  <c r="AN41" i="11"/>
  <c r="J53" i="5" s="1"/>
  <c r="AJ41" i="11"/>
  <c r="AF41" i="11"/>
  <c r="AB41" i="11"/>
  <c r="J48" i="5" s="1"/>
  <c r="D41" i="11"/>
  <c r="J32" i="5" s="1"/>
  <c r="AI41" i="11"/>
  <c r="C41" i="11"/>
  <c r="E32" i="5" s="1"/>
  <c r="AM41" i="11"/>
  <c r="E53" i="5" s="1"/>
  <c r="R41" i="11"/>
  <c r="AA41" i="11"/>
  <c r="E48" i="5" s="1"/>
  <c r="V41" i="11"/>
  <c r="J43" i="5" s="1"/>
  <c r="Q41" i="11"/>
  <c r="U41" i="11"/>
  <c r="E43" i="5" s="1"/>
  <c r="AE41" i="11"/>
  <c r="AE47" i="11"/>
  <c r="AN57" i="11"/>
  <c r="AJ57" i="11"/>
  <c r="AF57" i="11"/>
  <c r="AB57" i="11"/>
  <c r="D57" i="11"/>
  <c r="AI57" i="11"/>
  <c r="C57" i="11"/>
  <c r="AM57" i="11"/>
  <c r="R57" i="11"/>
  <c r="AA57" i="11"/>
  <c r="V57" i="11"/>
  <c r="Q57" i="11"/>
  <c r="U57" i="11"/>
  <c r="AE57" i="11"/>
  <c r="AN53" i="11"/>
  <c r="AJ53" i="11"/>
  <c r="AF53" i="11"/>
  <c r="AB53" i="11"/>
  <c r="D53" i="11"/>
  <c r="AI53" i="11"/>
  <c r="C53" i="11"/>
  <c r="AM53" i="11"/>
  <c r="R53" i="11"/>
  <c r="AA53" i="11"/>
  <c r="V53" i="11"/>
  <c r="Q53" i="11"/>
  <c r="U53" i="11"/>
  <c r="AE53" i="11"/>
  <c r="B51" i="5"/>
  <c r="F51" i="5"/>
  <c r="C51" i="5"/>
  <c r="G51" i="5" s="1"/>
  <c r="AN56" i="11"/>
  <c r="AJ56" i="11"/>
  <c r="AF56" i="11"/>
  <c r="AB56" i="11"/>
  <c r="D56" i="11"/>
  <c r="AA56" i="11"/>
  <c r="V56" i="11"/>
  <c r="Q56" i="11"/>
  <c r="AE56" i="11"/>
  <c r="U56" i="11"/>
  <c r="AI56" i="11"/>
  <c r="C56" i="11"/>
  <c r="AM56" i="11"/>
  <c r="R56" i="11"/>
  <c r="AN50" i="11"/>
  <c r="AJ50" i="11"/>
  <c r="AF50" i="11"/>
  <c r="AB50" i="11"/>
  <c r="D50" i="11"/>
  <c r="AA50" i="11"/>
  <c r="V50" i="11"/>
  <c r="Q50" i="11"/>
  <c r="AE50" i="11"/>
  <c r="U50" i="11"/>
  <c r="AI50" i="11"/>
  <c r="C50" i="11"/>
  <c r="AM50" i="11"/>
  <c r="R50" i="11"/>
  <c r="Q47" i="11"/>
  <c r="AM47" i="11"/>
  <c r="AN40" i="11"/>
  <c r="AJ40" i="11"/>
  <c r="AF40" i="11"/>
  <c r="AB40" i="11"/>
  <c r="D40" i="11"/>
  <c r="AA40" i="11"/>
  <c r="V40" i="11"/>
  <c r="Q40" i="11"/>
  <c r="AE40" i="11"/>
  <c r="U40" i="11"/>
  <c r="AI40" i="11"/>
  <c r="C40" i="11"/>
  <c r="AM40" i="11"/>
  <c r="R40" i="11"/>
  <c r="V34" i="11"/>
  <c r="R34" i="11"/>
  <c r="U34" i="11"/>
  <c r="Q34" i="11"/>
  <c r="AN34" i="11"/>
  <c r="AJ34" i="11"/>
  <c r="AF34" i="11"/>
  <c r="AB34" i="11"/>
  <c r="D34" i="11"/>
  <c r="AE34" i="11"/>
  <c r="C34" i="11"/>
  <c r="AA34" i="11"/>
  <c r="AI34" i="11"/>
  <c r="AM34" i="11"/>
  <c r="V24" i="11"/>
  <c r="R24" i="11"/>
  <c r="U24" i="11"/>
  <c r="Q24" i="11"/>
  <c r="AN24" i="11"/>
  <c r="AJ24" i="11"/>
  <c r="AF24" i="11"/>
  <c r="AB24" i="11"/>
  <c r="D24" i="11"/>
  <c r="AM24" i="11"/>
  <c r="AI24" i="11"/>
  <c r="C24" i="11"/>
  <c r="AE24" i="11"/>
  <c r="AA24" i="11"/>
  <c r="V14" i="11"/>
  <c r="R14" i="11"/>
  <c r="U14" i="11"/>
  <c r="Q14" i="11"/>
  <c r="AN14" i="11"/>
  <c r="AJ14" i="11"/>
  <c r="AF14" i="11"/>
  <c r="AB14" i="11"/>
  <c r="D14" i="11"/>
  <c r="AM14" i="11"/>
  <c r="AA14" i="11"/>
  <c r="AI14" i="11"/>
  <c r="C14" i="11"/>
  <c r="AE14" i="11"/>
  <c r="V6" i="11"/>
  <c r="R6" i="11"/>
  <c r="Q6" i="11"/>
  <c r="U6" i="11"/>
  <c r="AI6" i="11"/>
  <c r="AA6" i="11"/>
  <c r="C6" i="11"/>
  <c r="AN6" i="11"/>
  <c r="AF6" i="11"/>
  <c r="AJ6" i="11"/>
  <c r="AB6" i="11"/>
  <c r="AM6" i="11"/>
  <c r="AE6" i="11"/>
  <c r="D6" i="11"/>
  <c r="AB83" i="11"/>
  <c r="R83" i="11"/>
  <c r="AB80" i="11"/>
  <c r="R80" i="11"/>
  <c r="AB77" i="11"/>
  <c r="R77" i="11"/>
  <c r="C61" i="11"/>
  <c r="AM61" i="11"/>
  <c r="AN51" i="11"/>
  <c r="AJ51" i="11"/>
  <c r="AF51" i="11"/>
  <c r="AB51" i="11"/>
  <c r="D51" i="11"/>
  <c r="AI51" i="11"/>
  <c r="C51" i="11"/>
  <c r="AM51" i="11"/>
  <c r="R51" i="11"/>
  <c r="AA51" i="11"/>
  <c r="V51" i="11"/>
  <c r="Q51" i="11"/>
  <c r="AE51" i="11"/>
  <c r="U51" i="11"/>
  <c r="R43" i="11"/>
  <c r="D43" i="11"/>
  <c r="F38" i="5"/>
  <c r="B38" i="5"/>
  <c r="C38" i="5"/>
  <c r="G38" i="5" s="1"/>
  <c r="AN39" i="11"/>
  <c r="AJ39" i="11"/>
  <c r="AF39" i="11"/>
  <c r="AB39" i="11"/>
  <c r="D39" i="11"/>
  <c r="AI39" i="11"/>
  <c r="C39" i="11"/>
  <c r="AM39" i="11"/>
  <c r="R39" i="11"/>
  <c r="AA39" i="11"/>
  <c r="V39" i="11"/>
  <c r="Q39" i="11"/>
  <c r="U39" i="11"/>
  <c r="AE39" i="11"/>
  <c r="AE35" i="11"/>
  <c r="AN66" i="11"/>
  <c r="AJ66" i="11"/>
  <c r="AF66" i="11"/>
  <c r="AB66" i="11"/>
  <c r="D66" i="11"/>
  <c r="AM66" i="11"/>
  <c r="AI66" i="11"/>
  <c r="AE66" i="11"/>
  <c r="AA66" i="11"/>
  <c r="C66" i="11"/>
  <c r="U66" i="11"/>
  <c r="R66" i="11"/>
  <c r="Q66" i="11"/>
  <c r="V66" i="11"/>
  <c r="V31" i="11"/>
  <c r="R31" i="11"/>
  <c r="U31" i="11"/>
  <c r="Q31" i="11"/>
  <c r="AN31" i="11"/>
  <c r="AJ31" i="11"/>
  <c r="AF31" i="11"/>
  <c r="AB31" i="11"/>
  <c r="D31" i="11"/>
  <c r="AE31" i="11"/>
  <c r="AA31" i="11"/>
  <c r="AM31" i="11"/>
  <c r="AI31" i="11"/>
  <c r="C31" i="11"/>
  <c r="AN42" i="11"/>
  <c r="AJ42" i="11"/>
  <c r="AF42" i="11"/>
  <c r="AB42" i="11"/>
  <c r="D42" i="11"/>
  <c r="AA42" i="11"/>
  <c r="V42" i="11"/>
  <c r="Q42" i="11"/>
  <c r="AE42" i="11"/>
  <c r="U42" i="11"/>
  <c r="AI42" i="11"/>
  <c r="C42" i="11"/>
  <c r="AM42" i="11"/>
  <c r="R42" i="11"/>
  <c r="AN58" i="11"/>
  <c r="AJ58" i="11"/>
  <c r="AF58" i="11"/>
  <c r="AB58" i="11"/>
  <c r="D58" i="11"/>
  <c r="AA58" i="11"/>
  <c r="V58" i="11"/>
  <c r="Q58" i="11"/>
  <c r="AE58" i="11"/>
  <c r="U58" i="11"/>
  <c r="AI58" i="11"/>
  <c r="C58" i="11"/>
  <c r="AM58" i="11"/>
  <c r="R58" i="11"/>
  <c r="AN55" i="11"/>
  <c r="AJ55" i="11"/>
  <c r="AF55" i="11"/>
  <c r="AB55" i="11"/>
  <c r="D55" i="11"/>
  <c r="AI55" i="11"/>
  <c r="C55" i="11"/>
  <c r="AM55" i="11"/>
  <c r="R55" i="11"/>
  <c r="AA55" i="11"/>
  <c r="V55" i="11"/>
  <c r="Q55" i="11"/>
  <c r="U55" i="11"/>
  <c r="AE55" i="11"/>
  <c r="AN46" i="11"/>
  <c r="AJ46" i="11"/>
  <c r="AF46" i="11"/>
  <c r="AB46" i="11"/>
  <c r="D46" i="11"/>
  <c r="AA46" i="11"/>
  <c r="V46" i="11"/>
  <c r="Q46" i="11"/>
  <c r="AE46" i="11"/>
  <c r="U46" i="11"/>
  <c r="AI46" i="11"/>
  <c r="C46" i="11"/>
  <c r="AM46" i="11"/>
  <c r="R46" i="11"/>
  <c r="AN37" i="11"/>
  <c r="AJ37" i="11"/>
  <c r="AF37" i="11"/>
  <c r="AB37" i="11"/>
  <c r="D37" i="11"/>
  <c r="AI37" i="11"/>
  <c r="C37" i="11"/>
  <c r="AM37" i="11"/>
  <c r="R37" i="11"/>
  <c r="AA37" i="11"/>
  <c r="V37" i="11"/>
  <c r="Q37" i="11"/>
  <c r="AE37" i="11"/>
  <c r="U37" i="11"/>
  <c r="AN36" i="11"/>
  <c r="AJ36" i="11"/>
  <c r="AF36" i="11"/>
  <c r="AB36" i="11"/>
  <c r="AA36" i="11"/>
  <c r="V36" i="11"/>
  <c r="R36" i="11"/>
  <c r="AE36" i="11"/>
  <c r="U36" i="11"/>
  <c r="Q36" i="11"/>
  <c r="AI36" i="11"/>
  <c r="D36" i="11"/>
  <c r="AM36" i="11"/>
  <c r="C36" i="11"/>
  <c r="V17" i="11"/>
  <c r="R17" i="11"/>
  <c r="U17" i="11"/>
  <c r="Q17" i="11"/>
  <c r="AN17" i="11"/>
  <c r="AJ17" i="11"/>
  <c r="AF17" i="11"/>
  <c r="AB17" i="11"/>
  <c r="D17" i="11"/>
  <c r="AI17" i="11"/>
  <c r="C17" i="11"/>
  <c r="AM17" i="11"/>
  <c r="AE17" i="11"/>
  <c r="AA17" i="11"/>
  <c r="V2" i="11"/>
  <c r="R2" i="11"/>
  <c r="Q2" i="11"/>
  <c r="U2" i="11"/>
  <c r="AI2" i="11"/>
  <c r="AA2" i="11"/>
  <c r="C2" i="11"/>
  <c r="AN2" i="11"/>
  <c r="AF2" i="11"/>
  <c r="D2" i="11"/>
  <c r="AM2" i="11"/>
  <c r="AE2" i="11"/>
  <c r="AJ2" i="11"/>
  <c r="AB2" i="11"/>
  <c r="B41" i="5"/>
  <c r="C41" i="5"/>
  <c r="G41" i="5" s="1"/>
  <c r="F41" i="5"/>
  <c r="AM73" i="11"/>
  <c r="AI73" i="11"/>
  <c r="AE73" i="11"/>
  <c r="AA73" i="11"/>
  <c r="AJ73" i="11"/>
  <c r="D73" i="11"/>
  <c r="AN73" i="11"/>
  <c r="R73" i="11"/>
  <c r="C73" i="11"/>
  <c r="V73" i="11"/>
  <c r="AF73" i="11"/>
  <c r="U73" i="11"/>
  <c r="Q73" i="11"/>
  <c r="AB73" i="11"/>
  <c r="AN54" i="11"/>
  <c r="AJ54" i="11"/>
  <c r="AF54" i="11"/>
  <c r="AB54" i="11"/>
  <c r="D54" i="11"/>
  <c r="AA54" i="11"/>
  <c r="V54" i="11"/>
  <c r="Q54" i="11"/>
  <c r="AE54" i="11"/>
  <c r="U54" i="11"/>
  <c r="AI54" i="11"/>
  <c r="C54" i="11"/>
  <c r="AM54" i="11"/>
  <c r="R54" i="11"/>
  <c r="AN49" i="11"/>
  <c r="AJ49" i="11"/>
  <c r="AF49" i="11"/>
  <c r="AB49" i="11"/>
  <c r="D49" i="11"/>
  <c r="AI49" i="11"/>
  <c r="C49" i="11"/>
  <c r="AM49" i="11"/>
  <c r="R49" i="11"/>
  <c r="AA49" i="11"/>
  <c r="V49" i="11"/>
  <c r="Q49" i="11"/>
  <c r="U49" i="11"/>
  <c r="AE49" i="11"/>
  <c r="B46" i="5"/>
  <c r="F46" i="5"/>
  <c r="C46" i="5"/>
  <c r="G46" i="5" s="1"/>
  <c r="B56" i="5"/>
  <c r="C56" i="5"/>
  <c r="G56" i="5" s="1"/>
  <c r="F56" i="5"/>
  <c r="F49" i="5" l="1"/>
  <c r="C49" i="5"/>
  <c r="G49" i="5" s="1"/>
  <c r="B49" i="5"/>
  <c r="F54" i="5"/>
  <c r="C54" i="5"/>
  <c r="G54" i="5" s="1"/>
  <c r="B54" i="5"/>
  <c r="F44" i="5"/>
  <c r="B44" i="5"/>
  <c r="C44" i="5"/>
  <c r="G44" i="5" s="1"/>
  <c r="F33" i="5"/>
  <c r="C33" i="5"/>
  <c r="G33" i="5" s="1"/>
  <c r="B33" i="5"/>
</calcChain>
</file>

<file path=xl/sharedStrings.xml><?xml version="1.0" encoding="utf-8"?>
<sst xmlns="http://schemas.openxmlformats.org/spreadsheetml/2006/main" count="4604" uniqueCount="418">
  <si>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</si>
  <si>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</si>
  <si>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</si>
  <si>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</si>
  <si>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</si>
  <si>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</si>
  <si>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</si>
  <si>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</si>
  <si>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</si>
  <si>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</si>
  <si>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</si>
  <si>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</si>
  <si>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</si>
  <si>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</si>
  <si>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</si>
  <si>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</si>
  <si>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</si>
  <si>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</si>
  <si>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</si>
  <si>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</si>
  <si>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</si>
  <si>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</si>
  <si>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    我校北京第二实验小学玉桃园分校，现任法人李颖，成立于2000年，是由原马相小学、西直门外二小、东教场小学合并而成的一所6年制小学，2012年8月，为构建新西城教育优质均衡的发展，扩大基础教育阶段优质教育资源覆盖面，提高教育公共服务水平，经西城区委教工委、西城区教委研究决定，率先成立北京第二实验小学教育集团。我校加入实验二小教育集团，2014年成为分校。
    学校地处西城区新街口地区，现有两处校址，占地10668.48平方米（老校区9350平米，分址1318.48平方米），校舍建筑面积8160.24平方米（老校区6080平方米，分址2080.24平方米）。截止2020年12月31日共有40个小学教学班，在册学生1562人。
    学校内设办公室、教导处、德育处、总务处、会计室、卫生室等职能科室。办公室主要负责学校的党建、行政管理、档案工作，教导处主要负责学校的教务、教研工作，德育处主要负责学校的德育、安全和少先队工作，总务处主要负责学校的资产及后勤管理工作、会计室负责学校的财务核算工作，卫生室负责学校的卫生及保健管理工作。学校管理干部的模式为“校长+中层干部+教育、教研组长”，其中校级干部2人，中层干部9人，教育教研组长22人，通过这种扁平化的管理模式，拓展了学校管理干部的队伍规模，也将一线骨干教师切实引入到了学校的全局管理之中。</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</si>
  <si>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</si>
  <si>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</si>
  <si>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</si>
  <si>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</si>
  <si>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</si>
  <si>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</si>
  <si>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</si>
  <si>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</si>
  <si>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</si>
  <si>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</si>
  <si>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</si>
  <si>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</si>
  <si>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</si>
  <si>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</si>
  <si>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</si>
  <si>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</si>
  <si>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</si>
  <si>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</si>
  <si>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</si>
  <si>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</si>
  <si>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</si>
  <si>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</si>
  <si>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</si>
  <si>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</si>
  <si>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</si>
  <si>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</si>
  <si>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</si>
  <si>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</si>
  <si>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主要原因是我校2020年因扩班导致的在校学生人数和在职教师人数增加，从而导致日常公用支出和在职教师工资福利支出的增加。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</si>
  <si>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</si>
  <si>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</si>
  <si>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</si>
  <si>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</si>
  <si>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</si>
  <si>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</si>
  <si>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</si>
  <si>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</si>
  <si>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</si>
  <si>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</si>
  <si>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</si>
  <si>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</si>
  <si>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</si>
  <si>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</si>
  <si>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</si>
  <si>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</si>
  <si>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</si>
  <si>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</si>
  <si>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主要原因是在职教师人数增加导致工资福利支出的增加。</t>
  </si>
  <si>
    <t>进修及培训（款）2020年度决算</t>
  </si>
  <si>
    <t>主要原因是2020年疫情影响，我校未进行外出培训，年初预算未支出。</t>
  </si>
  <si>
    <t>教育费附加安排的支出（款）2020年度决算</t>
  </si>
  <si>
    <t>主要原因是修缮经费中教学楼连廊及教室内高窗更换项目567000元本年度因疫情影响未执行。</t>
  </si>
  <si>
    <t>2.社会保障和就业支出（类）2020年度决算</t>
  </si>
  <si>
    <t>行政事业单位养老支出（款）2020年度决算</t>
  </si>
  <si>
    <t>主要原因是去世的退休人员在2020年中申领的抚恤金额度增加160多万导致。</t>
  </si>
  <si>
    <t>3.卫生健康支出（类）2020年度决算</t>
  </si>
  <si>
    <t>行政事业单位医疗（款）2020年度决算</t>
  </si>
  <si>
    <t>主要原因是2020年医疗保险基数及教师人数的增加导致本年度医疗保险单位缴费增加，超出了年初预算数。</t>
  </si>
  <si>
    <t>4.住房保障支出（类）2020年度决算</t>
  </si>
  <si>
    <t>住房改革支出（款）2020年度决算</t>
  </si>
  <si>
    <t>主要原因是2020年公积金基数及教师人数的增加导致本年度住房公积金单位缴费增加，超出了年初预算数。</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</si>
  <si>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</si>
  <si>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</si>
  <si>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</si>
  <si>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</si>
  <si>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</si>
  <si>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</si>
  <si>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</si>
  <si>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</si>
  <si>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主要原因是年中拨付的市级专项转移支付“2150号小学男子足球三大球运动队经费”支出49960元。</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</si>
  <si>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</si>
  <si>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</si>
  <si>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</si>
  <si>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</si>
  <si>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</si>
  <si>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</si>
  <si>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</si>
  <si>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</si>
  <si>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</si>
  <si>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</si>
  <si>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</si>
  <si>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</si>
  <si>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</si>
  <si>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</si>
  <si>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</si>
  <si>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</si>
  <si>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</si>
  <si>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</si>
  <si>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</si>
  <si>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</si>
  <si>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</si>
  <si>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</si>
  <si>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</si>
  <si>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</si>
  <si>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</si>
  <si>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</si>
  <si>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</si>
  <si>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</si>
  <si>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</si>
  <si>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第二实验小学玉桃园分校对2020年度部门项目支出实施绩效评价，绩效跟踪项目2个，占项目总数的13.33%，涉及金额81.71万元。均已按计划支出，完成了项目绩效目标。其中，技防经费支出169050元，采购了技防系统高清摄像机、报警控制器等相关专业设备设施，校园保障经费648000元，主要用于支付保安工资，保障了校园安全。</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</si>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</sst>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C4" sqref="C4"/>
    </sheetView>
  </sheetViews>
  <sheetFormatPr defaultColWidth="9" defaultRowHeight="13.8"/>
  <cols>
    <col min="1" max="1" width="16.5546875" customWidth="1"/>
    <col min="2" max="2" width="12.77734375" customWidth="1"/>
  </cols>
  <sheetData>
    <row r="1" spans="1:14" ht="37.799999999999997" customHeight="1">
      <c r="A1" s="50" t="s">
        <v>0</v>
      </c>
      <c r="B1" s="51">
        <v>255050</v>
      </c>
    </row>
    <row r="2" spans="1:14">
      <c r="A2" s="52"/>
      <c r="B2" s="52"/>
      <c r="C2" s="52"/>
      <c r="D2" s="52"/>
      <c r="E2" s="52"/>
      <c r="F2" s="52"/>
      <c r="G2" s="52"/>
      <c r="H2" s="52"/>
      <c r="I2" s="52"/>
      <c r="J2" s="52"/>
      <c r="K2" s="52"/>
      <c r="L2" s="52"/>
      <c r="M2" s="52"/>
    </row>
    <row r="3" spans="1:14">
      <c r="A3" s="52"/>
      <c r="B3" s="52"/>
      <c r="C3" s="52"/>
      <c r="D3" s="52"/>
      <c r="E3" s="52"/>
      <c r="F3" s="52"/>
      <c r="G3" s="52"/>
      <c r="H3" s="52"/>
      <c r="I3" s="52"/>
      <c r="J3" s="52"/>
      <c r="K3" s="52"/>
      <c r="L3" s="52"/>
      <c r="M3" s="52"/>
    </row>
    <row r="4" spans="1:14">
      <c r="A4" s="52"/>
      <c r="B4" s="52"/>
      <c r="C4" s="52"/>
      <c r="D4" s="52"/>
      <c r="E4" s="52"/>
      <c r="F4" s="52"/>
      <c r="G4" s="52"/>
      <c r="H4" s="52"/>
      <c r="I4" s="52"/>
      <c r="J4" s="52"/>
      <c r="K4" s="52"/>
      <c r="L4" s="52"/>
      <c r="M4" s="52"/>
    </row>
    <row r="5" spans="1:14">
      <c r="A5" s="52"/>
      <c r="B5" s="52"/>
      <c r="C5" s="52"/>
      <c r="D5" s="52"/>
      <c r="E5" s="52"/>
      <c r="F5" s="52"/>
      <c r="G5" s="52"/>
      <c r="H5" s="52"/>
      <c r="I5" s="52"/>
      <c r="J5" s="52"/>
      <c r="K5" s="52"/>
      <c r="L5" s="52"/>
      <c r="M5" s="52"/>
    </row>
    <row r="6" spans="1:14">
      <c r="A6" s="52"/>
      <c r="B6" s="52"/>
      <c r="C6" s="52"/>
      <c r="D6" s="52"/>
      <c r="E6" s="52"/>
      <c r="F6" s="52"/>
      <c r="G6" s="52"/>
      <c r="H6" s="52"/>
      <c r="I6" s="52"/>
      <c r="J6" s="52"/>
      <c r="K6" s="52"/>
      <c r="L6" s="52"/>
      <c r="M6" s="52"/>
    </row>
    <row r="7" spans="1:14">
      <c r="A7" s="52"/>
      <c r="B7" s="52"/>
      <c r="C7" s="52"/>
      <c r="D7" s="52"/>
      <c r="E7" s="52"/>
      <c r="F7" s="52"/>
      <c r="G7" s="52"/>
      <c r="H7" s="52"/>
      <c r="I7" s="52"/>
      <c r="J7" s="52"/>
      <c r="K7" s="52"/>
      <c r="L7" s="52"/>
      <c r="M7" s="52"/>
    </row>
    <row r="8" spans="1:14">
      <c r="A8" s="52"/>
      <c r="B8" s="52"/>
      <c r="C8" s="52"/>
      <c r="D8" s="52"/>
      <c r="E8" s="52"/>
      <c r="F8" s="52"/>
      <c r="G8" s="52"/>
      <c r="H8" s="52"/>
      <c r="I8" s="52"/>
      <c r="J8" s="52"/>
      <c r="K8" s="52"/>
      <c r="L8" s="52"/>
      <c r="M8" s="52"/>
    </row>
    <row r="9" spans="1:14">
      <c r="A9" s="52"/>
      <c r="B9" s="52"/>
      <c r="C9" s="52"/>
      <c r="D9" s="52"/>
      <c r="E9" s="52"/>
      <c r="F9" s="52"/>
      <c r="G9" s="52"/>
      <c r="H9" s="52"/>
      <c r="I9" s="52"/>
      <c r="J9" s="52"/>
      <c r="K9" s="52"/>
      <c r="L9" s="52"/>
      <c r="M9" s="52"/>
    </row>
    <row r="10" spans="1:14">
      <c r="A10" s="52"/>
      <c r="B10" s="52"/>
      <c r="C10" s="52"/>
      <c r="D10" s="52"/>
      <c r="E10" s="52"/>
      <c r="F10" s="52"/>
      <c r="G10" s="52"/>
      <c r="H10" s="52"/>
      <c r="I10" s="52"/>
      <c r="J10" s="52"/>
      <c r="K10" s="52"/>
      <c r="L10" s="52"/>
      <c r="M10" s="52"/>
    </row>
    <row r="11" spans="1:14" ht="99.6" customHeight="1">
      <c r="A11" s="54" t="str">
        <f>_xlfn.IFNA(VLOOKUP(B1,'2020决算导出'!A:B,2,FALSE),"")</f>
        <v>北京第二实验小学玉桃园分校</v>
      </c>
      <c r="B11" s="54"/>
      <c r="C11" s="54"/>
      <c r="D11" s="54"/>
      <c r="E11" s="54"/>
      <c r="F11" s="54"/>
      <c r="G11" s="54"/>
      <c r="H11" s="54"/>
      <c r="I11" s="54"/>
      <c r="J11" s="54"/>
      <c r="K11" s="54"/>
      <c r="L11" s="54"/>
      <c r="M11" s="54"/>
      <c r="N11" s="53"/>
    </row>
    <row r="12" spans="1:14" ht="72" customHeight="1">
      <c r="A12" s="54" t="s">
        <v>1</v>
      </c>
      <c r="B12" s="54"/>
      <c r="C12" s="54"/>
      <c r="D12" s="54"/>
      <c r="E12" s="54"/>
      <c r="F12" s="54"/>
      <c r="G12" s="54"/>
      <c r="H12" s="54"/>
      <c r="I12" s="54"/>
      <c r="J12" s="54"/>
      <c r="K12" s="54"/>
      <c r="L12" s="54"/>
      <c r="M12" s="54"/>
      <c r="N12" s="53"/>
    </row>
    <row r="13" spans="1:14">
      <c r="A13" s="52"/>
      <c r="B13" s="52"/>
      <c r="C13" s="52"/>
      <c r="D13" s="52"/>
      <c r="E13" s="52"/>
      <c r="F13" s="52"/>
      <c r="G13" s="52"/>
      <c r="H13" s="52"/>
      <c r="I13" s="52"/>
      <c r="J13" s="52"/>
      <c r="K13" s="52"/>
      <c r="L13" s="52"/>
      <c r="M13" s="52"/>
    </row>
    <row r="14" spans="1:14">
      <c r="A14" s="52"/>
      <c r="B14" s="52"/>
      <c r="C14" s="52"/>
      <c r="D14" s="52"/>
      <c r="E14" s="52"/>
      <c r="F14" s="52"/>
      <c r="G14" s="52"/>
      <c r="H14" s="52"/>
      <c r="I14" s="52"/>
      <c r="J14" s="52"/>
      <c r="K14" s="52"/>
      <c r="L14" s="52"/>
      <c r="M14" s="52"/>
    </row>
    <row r="15" spans="1:14">
      <c r="A15" s="52"/>
      <c r="B15" s="52"/>
      <c r="C15" s="52"/>
      <c r="D15" s="52"/>
      <c r="E15" s="52"/>
      <c r="F15" s="52"/>
      <c r="G15" s="52"/>
      <c r="H15" s="52"/>
      <c r="I15" s="52"/>
      <c r="J15" s="52"/>
      <c r="K15" s="52"/>
      <c r="L15" s="52"/>
      <c r="M15" s="52"/>
    </row>
    <row r="16" spans="1:14">
      <c r="A16" s="52"/>
      <c r="B16" s="52"/>
      <c r="C16" s="52"/>
      <c r="D16" s="52"/>
      <c r="E16" s="52"/>
      <c r="F16" s="52"/>
      <c r="G16" s="52"/>
      <c r="H16" s="52"/>
      <c r="I16" s="52"/>
      <c r="J16" s="52"/>
      <c r="K16" s="52"/>
      <c r="L16" s="52"/>
      <c r="M16" s="52"/>
    </row>
    <row r="17" spans="1:13">
      <c r="A17" s="52"/>
      <c r="B17" s="52"/>
      <c r="C17" s="52"/>
      <c r="D17" s="52"/>
      <c r="E17" s="52"/>
      <c r="F17" s="52"/>
      <c r="G17" s="52"/>
      <c r="H17" s="52"/>
      <c r="I17" s="52"/>
      <c r="J17" s="52"/>
      <c r="K17" s="52"/>
      <c r="L17" s="52"/>
      <c r="M17" s="52"/>
    </row>
    <row r="18" spans="1:13">
      <c r="A18" s="52"/>
      <c r="B18" s="52"/>
      <c r="C18" s="52"/>
      <c r="D18" s="52"/>
      <c r="E18" s="52"/>
      <c r="F18" s="52"/>
      <c r="G18" s="52"/>
      <c r="H18" s="52"/>
      <c r="I18" s="52"/>
      <c r="J18" s="52"/>
      <c r="K18" s="52"/>
      <c r="L18" s="52"/>
      <c r="M18" s="52"/>
    </row>
    <row r="19" spans="1:13">
      <c r="A19" s="52"/>
      <c r="B19" s="52"/>
      <c r="C19" s="52"/>
      <c r="D19" s="52"/>
      <c r="E19" s="52"/>
      <c r="F19" s="52"/>
      <c r="G19" s="52"/>
      <c r="H19" s="52"/>
      <c r="I19" s="52"/>
      <c r="J19" s="52"/>
      <c r="K19" s="52"/>
      <c r="L19" s="52"/>
      <c r="M19" s="52"/>
    </row>
    <row r="20" spans="1:13">
      <c r="A20" s="52"/>
      <c r="B20" s="52"/>
      <c r="C20" s="52"/>
      <c r="D20" s="52"/>
      <c r="E20" s="52"/>
      <c r="F20" s="52"/>
      <c r="G20" s="52"/>
      <c r="H20" s="52"/>
      <c r="I20" s="52"/>
      <c r="J20" s="52"/>
      <c r="K20" s="52"/>
      <c r="L20" s="52"/>
      <c r="M20" s="52"/>
    </row>
    <row r="21" spans="1:13">
      <c r="A21" s="52"/>
      <c r="B21" s="52"/>
      <c r="C21" s="52"/>
      <c r="D21" s="52"/>
      <c r="E21" s="52"/>
      <c r="F21" s="52"/>
      <c r="G21" s="52"/>
      <c r="H21" s="52"/>
      <c r="I21" s="52"/>
      <c r="J21" s="52"/>
      <c r="K21" s="52"/>
      <c r="L21" s="52"/>
      <c r="M21" s="52"/>
    </row>
    <row r="22" spans="1:13">
      <c r="A22" s="52"/>
      <c r="B22" s="52"/>
      <c r="C22" s="52"/>
      <c r="D22" s="52"/>
      <c r="E22" s="52"/>
      <c r="F22" s="52"/>
      <c r="G22" s="52"/>
      <c r="H22" s="52"/>
      <c r="I22" s="52"/>
      <c r="J22" s="52"/>
      <c r="K22" s="52"/>
      <c r="L22" s="52"/>
      <c r="M22" s="52"/>
    </row>
    <row r="23" spans="1:13">
      <c r="A23" s="52"/>
      <c r="B23" s="52"/>
      <c r="C23" s="52"/>
      <c r="D23" s="52"/>
      <c r="E23" s="52"/>
      <c r="F23" s="52"/>
      <c r="G23" s="52"/>
      <c r="H23" s="52"/>
      <c r="I23" s="52"/>
      <c r="J23" s="52"/>
      <c r="K23" s="52"/>
      <c r="L23" s="52"/>
      <c r="M23" s="52"/>
    </row>
    <row r="24" spans="1:13">
      <c r="A24" s="52"/>
      <c r="B24" s="52"/>
      <c r="C24" s="52"/>
      <c r="D24" s="52"/>
      <c r="E24" s="52"/>
      <c r="F24" s="52"/>
      <c r="G24" s="52"/>
      <c r="H24" s="52"/>
      <c r="I24" s="52"/>
      <c r="J24" s="52"/>
      <c r="K24" s="52"/>
      <c r="L24" s="52"/>
      <c r="M24" s="52"/>
    </row>
    <row r="25" spans="1:13">
      <c r="A25" s="52"/>
      <c r="B25" s="52"/>
      <c r="C25" s="52"/>
      <c r="D25" s="52"/>
      <c r="E25" s="52"/>
      <c r="F25" s="52"/>
      <c r="G25" s="52"/>
      <c r="H25" s="52"/>
      <c r="I25" s="52"/>
      <c r="J25" s="52"/>
      <c r="K25" s="52"/>
      <c r="L25" s="52"/>
      <c r="M25" s="52"/>
    </row>
    <row r="26" spans="1:13">
      <c r="A26" s="52"/>
      <c r="B26" s="52"/>
      <c r="C26" s="52"/>
      <c r="D26" s="52"/>
      <c r="E26" s="52"/>
      <c r="F26" s="52"/>
      <c r="G26" s="52"/>
      <c r="H26" s="52"/>
      <c r="I26" s="52"/>
      <c r="J26" s="52"/>
      <c r="K26" s="52"/>
      <c r="L26" s="52"/>
      <c r="M26" s="5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123</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7"/>
  </cols>
  <sheetData>
    <row r="1" spans="1:14" ht="48.6" customHeight="1">
      <c r="A1" s="55" t="s">
        <v>2</v>
      </c>
      <c r="B1" s="55"/>
      <c r="C1" s="55"/>
      <c r="D1" s="55"/>
      <c r="E1" s="55"/>
      <c r="F1" s="55"/>
      <c r="G1" s="55"/>
      <c r="H1" s="55"/>
      <c r="I1" s="55"/>
      <c r="J1" s="55"/>
      <c r="K1" s="55"/>
      <c r="L1" s="55"/>
      <c r="M1" s="55"/>
      <c r="N1" s="55"/>
    </row>
    <row r="2" spans="1:14" ht="30" customHeight="1">
      <c r="C2" s="48" t="s">
        <v>3</v>
      </c>
    </row>
    <row r="3" spans="1:14" ht="30" customHeight="1">
      <c r="C3" s="49" t="s">
        <v>4</v>
      </c>
    </row>
    <row r="4" spans="1:14" ht="30" customHeight="1">
      <c r="C4" s="49" t="s">
        <v>5</v>
      </c>
    </row>
    <row r="5" spans="1:14" ht="30" customHeight="1">
      <c r="C5" s="49" t="s">
        <v>6</v>
      </c>
    </row>
    <row r="6" spans="1:14" ht="30" customHeight="1">
      <c r="C6" s="49" t="s">
        <v>7</v>
      </c>
    </row>
    <row r="7" spans="1:14" ht="30" customHeight="1">
      <c r="C7" s="49" t="s">
        <v>8</v>
      </c>
    </row>
    <row r="8" spans="1:14" ht="30" customHeight="1">
      <c r="C8" s="49" t="s">
        <v>9</v>
      </c>
    </row>
    <row r="9" spans="1:14" ht="30" customHeight="1">
      <c r="C9" s="49" t="s">
        <v>10</v>
      </c>
    </row>
    <row r="10" spans="1:14" ht="30" customHeight="1">
      <c r="C10" s="49" t="s">
        <v>11</v>
      </c>
    </row>
    <row r="11" spans="1:14" ht="30" customHeight="1">
      <c r="C11" s="49" t="s">
        <v>12</v>
      </c>
    </row>
    <row r="12" spans="1:14" ht="30" customHeight="1">
      <c r="C12" s="49" t="s">
        <v>13</v>
      </c>
    </row>
    <row r="13" spans="1:14" ht="30" customHeight="1">
      <c r="C13" s="49" t="s">
        <v>14</v>
      </c>
    </row>
    <row r="14" spans="1:14" ht="30" customHeight="1">
      <c r="C14" s="49" t="s">
        <v>15</v>
      </c>
    </row>
    <row r="15" spans="1:14" ht="30" customHeight="1">
      <c r="C15" s="48" t="s">
        <v>16</v>
      </c>
    </row>
    <row r="16" spans="1:14" ht="30" customHeight="1">
      <c r="C16" s="48" t="s">
        <v>17</v>
      </c>
    </row>
    <row r="17" spans="3:3" ht="30" customHeight="1">
      <c r="C17" s="48"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17" sqref="G17"/>
    </sheetView>
  </sheetViews>
  <sheetFormatPr defaultColWidth="9" defaultRowHeight="13.8"/>
  <sheetData>
    <row r="10" spans="1:14" ht="54.6" customHeight="1">
      <c r="A10" s="56" t="s">
        <v>3</v>
      </c>
      <c r="B10" s="56"/>
      <c r="C10" s="56"/>
      <c r="D10" s="56"/>
      <c r="E10" s="56"/>
      <c r="F10" s="56"/>
      <c r="G10" s="56"/>
      <c r="H10" s="56"/>
      <c r="I10" s="56"/>
      <c r="J10" s="56"/>
      <c r="K10" s="56"/>
      <c r="L10" s="56"/>
      <c r="M10" s="56"/>
      <c r="N10" s="56"/>
    </row>
    <row r="11" spans="1:14" ht="78" customHeight="1">
      <c r="A11" s="57" t="s">
        <v>19</v>
      </c>
      <c r="B11" s="57"/>
      <c r="C11" s="57"/>
      <c r="D11" s="57"/>
      <c r="E11" s="57"/>
      <c r="F11" s="57"/>
      <c r="G11" s="57"/>
      <c r="H11" s="57"/>
      <c r="I11" s="57"/>
      <c r="J11" s="57"/>
      <c r="K11" s="57"/>
      <c r="L11" s="57"/>
      <c r="M11" s="57"/>
      <c r="N11" s="57"/>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55" workbookViewId="0">
      <selection activeCell="A30" sqref="A30:C30"/>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16</v>
      </c>
      <c r="B1" s="56"/>
      <c r="C1" s="56"/>
      <c r="D1" s="56"/>
      <c r="E1" s="56"/>
      <c r="F1" s="56"/>
      <c r="G1" s="56"/>
      <c r="H1" s="56"/>
      <c r="I1" s="56"/>
      <c r="J1" s="56"/>
      <c r="K1" s="56"/>
      <c r="L1" s="56"/>
      <c r="M1" s="56"/>
      <c r="N1" s="42"/>
    </row>
    <row r="2" spans="1:14" ht="18" customHeight="1">
      <c r="A2" s="27" t="s">
        <v>20</v>
      </c>
    </row>
    <row r="3" spans="1:14" ht="18" customHeight="1">
      <c r="A3" s="26" t="s">
        <v>21</v>
      </c>
    </row>
    <row r="4" spans="1:14" ht="232.05" customHeight="1">
      <c r="A4" s="58" t="s">
        <v>22</v>
      </c>
      <c r="B4" s="58"/>
      <c r="C4" s="58"/>
      <c r="D4" s="58"/>
      <c r="E4" s="58"/>
      <c r="F4" s="58"/>
      <c r="G4" s="58"/>
      <c r="H4" s="58"/>
      <c r="I4" s="58"/>
      <c r="J4" s="58"/>
      <c r="K4" s="58"/>
      <c r="L4" s="58"/>
      <c r="M4" s="58"/>
      <c r="N4" s="43"/>
    </row>
    <row r="5" spans="1:14" ht="18" customHeight="1">
      <c r="A5" s="26" t="s">
        <v>23</v>
      </c>
    </row>
    <row r="6" spans="1:14" ht="18" customHeight="1">
      <c r="A6" s="59" t="s">
        <v>24</v>
      </c>
      <c r="B6" s="59"/>
      <c r="C6" s="34">
        <v>96</v>
      </c>
      <c r="D6" s="34" t="s">
        <v>25</v>
      </c>
      <c r="E6" s="31">
        <f>_xlfn.IFNA(VLOOKUP(封面!B1,'2020决算导出'!A:C,3,FALSE),"")</f>
        <v>96</v>
      </c>
      <c r="F6" s="34" t="s">
        <v>26</v>
      </c>
      <c r="G6" s="34"/>
      <c r="H6" s="34"/>
      <c r="I6" s="34"/>
      <c r="J6" s="34"/>
      <c r="K6" s="34"/>
      <c r="L6" s="34"/>
      <c r="M6" s="34"/>
      <c r="N6" s="34"/>
    </row>
    <row r="7" spans="1:14" ht="18" customHeight="1">
      <c r="A7" s="27" t="s">
        <v>27</v>
      </c>
    </row>
    <row r="8" spans="1:14" ht="18" customHeight="1">
      <c r="A8" s="59" t="s">
        <v>28</v>
      </c>
      <c r="B8" s="59"/>
      <c r="C8" s="59"/>
      <c r="D8" s="30">
        <f>_xlfn.IFNA(VLOOKUP(封面!B1,'2020决算导出'!A:D,4,FALSE),"")</f>
        <v>42123765.670000002</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984342.98000000417</v>
      </c>
      <c r="I8" s="28" t="s">
        <v>29</v>
      </c>
      <c r="J8" s="36" t="str">
        <f>IF(ISNA(VLOOKUP(封面!B1,'2019决算导出'!A:C,3,FALSE)),"",IF(D8-VLOOKUP(封面!B1,'2019决算导出'!A:C,3,FALSE)&gt;0,"增长","下降"))</f>
        <v>增长</v>
      </c>
      <c r="K8" s="44">
        <f>IF(ISNA(VLOOKUP(封面!B1,'2019决算导出'!A:C,3,FALSE)),"",H8/VLOOKUP(封面!B1,'2019决算导出'!A:C,3,FALSE))</f>
        <v>2.3927000323202743E-2</v>
      </c>
      <c r="L8" s="26" t="s">
        <v>31</v>
      </c>
    </row>
    <row r="9" spans="1:14" ht="18" customHeight="1">
      <c r="A9" s="26" t="s">
        <v>32</v>
      </c>
      <c r="G9" s="38"/>
      <c r="H9" s="38"/>
      <c r="I9" s="38"/>
      <c r="J9" s="38"/>
      <c r="K9" s="38"/>
    </row>
    <row r="10" spans="1:14" ht="18" customHeight="1">
      <c r="A10" s="59" t="s">
        <v>33</v>
      </c>
      <c r="B10" s="59"/>
      <c r="C10" s="59"/>
      <c r="D10" s="30">
        <f>_xlfn.IFNA(VLOOKUP(封面!B1,'2020决算导出'!A:E,5,FALSE),"")</f>
        <v>41678493.079999998</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539070.3900000006</v>
      </c>
      <c r="I10" s="28" t="s">
        <v>29</v>
      </c>
      <c r="J10" s="36" t="str">
        <f>IF(ISNA(VLOOKUP(封面!B1,'2019决算导出'!A:D,4,FALSE)),"",IF(D10-VLOOKUP(封面!B1,'2019决算导出'!A:D,4,FALSE)&gt;0,"增长","下降"))</f>
        <v>增长</v>
      </c>
      <c r="K10" s="44">
        <f>IF(ISNA(VLOOKUP(封面!B1,'2019决算导出'!A:D,4,FALSE)),"",H10/VLOOKUP(封面!B1,'2019决算导出'!A:D,4,FALSE))</f>
        <v>1.3103499143925411E-2</v>
      </c>
      <c r="L10" s="26" t="s">
        <v>34</v>
      </c>
    </row>
    <row r="11" spans="1:14" ht="18" customHeight="1">
      <c r="A11" s="59" t="s">
        <v>35</v>
      </c>
      <c r="B11" s="59"/>
      <c r="C11" s="59"/>
      <c r="D11" s="30">
        <f>_xlfn.IFNA(VLOOKUP(封面!B1,'2020决算导出'!A:F,6,FALSE),"")</f>
        <v>41678493.079999998</v>
      </c>
      <c r="E11" s="26" t="s">
        <v>29</v>
      </c>
      <c r="F11" s="59" t="s">
        <v>36</v>
      </c>
      <c r="G11" s="59"/>
      <c r="H11" s="32">
        <f>D11/$D$10</f>
        <v>1</v>
      </c>
      <c r="I11" s="26" t="s">
        <v>37</v>
      </c>
    </row>
    <row r="12" spans="1:14" ht="18" customHeight="1">
      <c r="A12" s="59" t="s">
        <v>38</v>
      </c>
      <c r="B12" s="59"/>
      <c r="C12" s="59"/>
      <c r="D12" s="30">
        <f>_xlfn.IFNA(VLOOKUP(封面!B1,'2020决算导出'!A:G,7,FALSE),"")</f>
        <v>0</v>
      </c>
      <c r="E12" s="26" t="s">
        <v>29</v>
      </c>
      <c r="F12" s="59" t="s">
        <v>36</v>
      </c>
      <c r="G12" s="59"/>
      <c r="H12" s="32">
        <f t="shared" ref="H12:H15" si="0">D12/$D$10</f>
        <v>0</v>
      </c>
      <c r="I12" s="26" t="s">
        <v>37</v>
      </c>
    </row>
    <row r="13" spans="1:14" ht="18" customHeight="1">
      <c r="A13" s="59" t="s">
        <v>39</v>
      </c>
      <c r="B13" s="59"/>
      <c r="C13" s="59"/>
      <c r="D13" s="30">
        <f>_xlfn.IFNA(VLOOKUP(封面!B1,'2020决算导出'!A:H,8,FALSE),"")</f>
        <v>0</v>
      </c>
      <c r="E13" s="26" t="s">
        <v>29</v>
      </c>
      <c r="F13" s="59" t="s">
        <v>36</v>
      </c>
      <c r="G13" s="59"/>
      <c r="H13" s="32">
        <f t="shared" si="0"/>
        <v>0</v>
      </c>
      <c r="I13" s="26" t="s">
        <v>37</v>
      </c>
    </row>
    <row r="14" spans="1:14" ht="18" customHeight="1">
      <c r="A14" s="59" t="s">
        <v>40</v>
      </c>
      <c r="B14" s="59"/>
      <c r="C14" s="59"/>
      <c r="D14" s="30">
        <f>_xlfn.IFNA(VLOOKUP(封面!B1,'2020决算导出'!A:I,9,FALSE),"")</f>
        <v>0</v>
      </c>
      <c r="E14" s="26" t="s">
        <v>29</v>
      </c>
      <c r="F14" s="59" t="s">
        <v>36</v>
      </c>
      <c r="G14" s="59"/>
      <c r="H14" s="32">
        <f t="shared" si="0"/>
        <v>0</v>
      </c>
      <c r="I14" s="26" t="s">
        <v>37</v>
      </c>
    </row>
    <row r="15" spans="1:14" ht="18" customHeight="1">
      <c r="A15" s="59" t="s">
        <v>41</v>
      </c>
      <c r="B15" s="59"/>
      <c r="C15" s="59"/>
      <c r="D15" s="30">
        <f>_xlfn.IFNA(VLOOKUP(封面!B1,'2020决算导出'!A:J,10,FALSE),"")</f>
        <v>0</v>
      </c>
      <c r="E15" s="26" t="s">
        <v>29</v>
      </c>
      <c r="F15" s="59" t="s">
        <v>36</v>
      </c>
      <c r="G15" s="59"/>
      <c r="H15" s="32">
        <f t="shared" si="0"/>
        <v>0</v>
      </c>
      <c r="I15" s="26" t="s">
        <v>31</v>
      </c>
    </row>
    <row r="16" spans="1:14" ht="18" customHeight="1">
      <c r="A16" s="26" t="s">
        <v>42</v>
      </c>
    </row>
    <row r="17" spans="1:13" ht="18" customHeight="1">
      <c r="A17" s="59" t="s">
        <v>43</v>
      </c>
      <c r="B17" s="59"/>
      <c r="C17" s="59"/>
      <c r="D17" s="30">
        <f>_xlfn.IFNA(VLOOKUP(封面!B1,'2020决算导出'!A:K,11,FALSE),"")</f>
        <v>42041178.280000001</v>
      </c>
      <c r="E17" s="26" t="s">
        <v>29</v>
      </c>
      <c r="F17" s="35" t="s">
        <v>30</v>
      </c>
      <c r="G17" s="36" t="str">
        <f>IF(ISNA(VLOOKUP(封面!B1,'2019决算导出'!A:E,5,FALSE)),"",IF(D17-VLOOKUP(封面!B1,'2019决算导出'!A:E,5,FALSE)&gt;0,"增加","减少"))</f>
        <v>增加</v>
      </c>
      <c r="H17" s="37">
        <f>IF(ISNA(VLOOKUP(封面!B1,'2019决算导出'!A:E,5,FALSE)),"",IF(D17-VLOOKUP(封面!B1,'2019决算导出'!A:E,5,FALSE)&gt;0,D17-VLOOKUP(封面!B1,'2019决算导出'!A:E,5,FALSE),VLOOKUP(封面!B1,'2019决算导出'!A:E,5,FALSE)-D17))</f>
        <v>1384638.1799999997</v>
      </c>
      <c r="I17" s="26" t="s">
        <v>29</v>
      </c>
      <c r="J17" s="36" t="str">
        <f>IF(ISNA(VLOOKUP(封面!B1,'2019决算导出'!A:E,5,FALSE)),"",IF(D17-VLOOKUP(封面!B1,'2019决算导出'!A:E,5,FALSE)&gt;0,"增长","下降"))</f>
        <v>增长</v>
      </c>
      <c r="K17" s="44">
        <f>IF(ISNA(VLOOKUP(封面!B1,'2019决算导出'!A:E,5,FALSE)),"",H17/VLOOKUP(封面!B1,'2019决算导出'!A:E,5,FALSE))</f>
        <v>3.4056960493792726E-2</v>
      </c>
      <c r="L17" s="26" t="s">
        <v>44</v>
      </c>
    </row>
    <row r="18" spans="1:13" ht="18" customHeight="1">
      <c r="A18" s="59" t="s">
        <v>45</v>
      </c>
      <c r="B18" s="59"/>
      <c r="C18" s="59"/>
      <c r="D18" s="30">
        <f>_xlfn.IFNA(VLOOKUP(封面!B1,'2020决算导出'!A:L,12,FALSE),"")</f>
        <v>39397433.280000001</v>
      </c>
      <c r="E18" s="26" t="s">
        <v>29</v>
      </c>
      <c r="F18" s="59" t="s">
        <v>46</v>
      </c>
      <c r="G18" s="59"/>
      <c r="H18" s="32">
        <f>D18/$D$17</f>
        <v>0.93711534480807612</v>
      </c>
      <c r="I18" s="26" t="s">
        <v>37</v>
      </c>
    </row>
    <row r="19" spans="1:13" ht="18" customHeight="1">
      <c r="A19" s="59" t="s">
        <v>47</v>
      </c>
      <c r="B19" s="59"/>
      <c r="C19" s="59"/>
      <c r="D19" s="30">
        <f>_xlfn.IFNA(VLOOKUP(封面!B1,'2020决算导出'!A:M,13,FALSE),"")</f>
        <v>2643745</v>
      </c>
      <c r="E19" s="26" t="s">
        <v>29</v>
      </c>
      <c r="F19" s="59" t="s">
        <v>46</v>
      </c>
      <c r="G19" s="59"/>
      <c r="H19" s="32">
        <f t="shared" ref="H19:H20" si="1">D19/$D$17</f>
        <v>6.2884655191923891E-2</v>
      </c>
      <c r="I19" s="26" t="s">
        <v>37</v>
      </c>
    </row>
    <row r="20" spans="1:13" ht="18" customHeight="1">
      <c r="A20" s="59" t="s">
        <v>48</v>
      </c>
      <c r="B20" s="59"/>
      <c r="C20" s="59"/>
      <c r="D20" s="30">
        <f>_xlfn.IFNA(VLOOKUP(封面!B1,'2020决算导出'!A:N,14,FALSE),"")</f>
        <v>0</v>
      </c>
      <c r="E20" s="26" t="s">
        <v>29</v>
      </c>
      <c r="F20" s="59" t="s">
        <v>46</v>
      </c>
      <c r="G20" s="59"/>
      <c r="H20" s="32">
        <f t="shared" si="1"/>
        <v>0</v>
      </c>
      <c r="I20" s="26" t="s">
        <v>31</v>
      </c>
    </row>
    <row r="21" spans="1:13" ht="18" customHeight="1">
      <c r="A21" s="27" t="s">
        <v>49</v>
      </c>
    </row>
    <row r="22" spans="1:13" ht="18" customHeight="1">
      <c r="A22" s="59" t="s">
        <v>50</v>
      </c>
      <c r="B22" s="59"/>
      <c r="C22" s="59"/>
      <c r="D22" s="59"/>
      <c r="E22" s="60">
        <f>_xlfn.IFNA(VLOOKUP(封面!B1,'2020决算导出'!A:O,15,FALSE),"")</f>
        <v>42123765.670000002</v>
      </c>
      <c r="F22" s="60"/>
      <c r="G22" s="39" t="s">
        <v>30</v>
      </c>
      <c r="H22" s="36" t="str">
        <f>IF(ISNA(VLOOKUP(封面!B1,'2019决算导出'!A:F,6,FALSE)),"",IF(E22-VLOOKUP(封面!B1,'2019决算导出'!A:F,6,FALSE)&gt;0,"增加","减少"))</f>
        <v>增加</v>
      </c>
      <c r="I22" s="37">
        <f>IF(ISNA(VLOOKUP(封面!B1,'2019决算导出'!A:F,6,FALSE)),"",IF(E22-VLOOKUP(封面!B1,'2019决算导出'!A:F,6,FALSE)&gt;0,E22-VLOOKUP(封面!B1,'2019决算导出'!A:F,6,FALSE),VLOOKUP(封面!B1,'2019决算导出'!A:F,6,FALSE)-E22))</f>
        <v>984342.98000000417</v>
      </c>
      <c r="J22" s="26" t="s">
        <v>29</v>
      </c>
      <c r="K22" s="36" t="str">
        <f>IF(ISNA(VLOOKUP(封面!B1,'2019决算导出'!A:F,6,FALSE)),"",IF(E22-VLOOKUP(封面!B1,'2019决算导出'!A:F,6,FALSE)&gt;0,"增长","下降"))</f>
        <v>增长</v>
      </c>
      <c r="L22" s="44">
        <f>IF(ISNA(VLOOKUP(封面!B1,'2019决算导出'!A:F,6,FALSE)),"",I22/VLOOKUP(封面!B1,'2019决算导出'!A:F,6,FALSE))</f>
        <v>2.3927000323202743E-2</v>
      </c>
      <c r="M22" s="26" t="s">
        <v>31</v>
      </c>
    </row>
    <row r="23" spans="1:13" ht="42" customHeight="1">
      <c r="B23" s="61" t="s">
        <v>51</v>
      </c>
      <c r="C23" s="61"/>
      <c r="D23" s="61"/>
      <c r="E23" s="61"/>
      <c r="F23" s="61"/>
      <c r="G23" s="61"/>
      <c r="H23" s="61"/>
      <c r="I23" s="61"/>
      <c r="J23" s="61"/>
      <c r="K23" s="61"/>
      <c r="L23" s="61"/>
      <c r="M23" s="61"/>
    </row>
    <row r="24" spans="1:13" ht="18" customHeight="1">
      <c r="A24" s="27" t="s">
        <v>52</v>
      </c>
    </row>
    <row r="25" spans="1:13" ht="18" customHeight="1">
      <c r="A25" s="26" t="s">
        <v>53</v>
      </c>
    </row>
    <row r="26" spans="1:13" ht="18" customHeight="1">
      <c r="A26" s="59" t="s">
        <v>54</v>
      </c>
      <c r="B26" s="59"/>
      <c r="C26" s="59"/>
      <c r="D26" s="59"/>
      <c r="E26" s="59"/>
      <c r="F26" s="60">
        <f>_xlfn.IFNA(VLOOKUP(封面!B1,'2020决算导出'!A:P,16,FALSE),"")</f>
        <v>41991218.280000001</v>
      </c>
      <c r="G26" s="60"/>
      <c r="H26" s="26" t="s">
        <v>29</v>
      </c>
      <c r="I26" s="34" t="s">
        <v>55</v>
      </c>
      <c r="J26" s="34"/>
      <c r="K26" s="34"/>
      <c r="L26" s="34"/>
      <c r="M26" s="34"/>
    </row>
    <row r="27" spans="1:13" ht="18" customHeight="1">
      <c r="A27" s="59" t="s">
        <v>56</v>
      </c>
      <c r="B27" s="59"/>
      <c r="C27" s="59"/>
      <c r="D27" s="60">
        <f>_xlfn.IFNA(VLOOKUP(封面!B1,'2020决算导出'!A:Q,17,FALSE),"")</f>
        <v>29557245.93</v>
      </c>
      <c r="E27" s="60"/>
      <c r="F27" s="26" t="s">
        <v>29</v>
      </c>
      <c r="G27" s="62" t="s">
        <v>57</v>
      </c>
      <c r="H27" s="62"/>
      <c r="I27" s="32">
        <f>D27/$F$26</f>
        <v>0.70389112630432593</v>
      </c>
      <c r="J27" s="26" t="s">
        <v>37</v>
      </c>
      <c r="K27" s="40"/>
      <c r="L27" s="40"/>
      <c r="M27" s="40"/>
    </row>
    <row r="28" spans="1:13" ht="18" customHeight="1">
      <c r="A28" s="59" t="s">
        <v>59</v>
      </c>
      <c r="B28" s="59"/>
      <c r="C28" s="59"/>
      <c r="D28" s="60">
        <f>_xlfn.IFNA(VLOOKUP(封面!B1,'2020决算导出'!A:S,19,FALSE),"")</f>
        <v>6446034.4400000004</v>
      </c>
      <c r="E28" s="60"/>
      <c r="F28" s="26" t="s">
        <v>29</v>
      </c>
      <c r="G28" s="62" t="s">
        <v>57</v>
      </c>
      <c r="H28" s="62"/>
      <c r="I28" s="32">
        <f t="shared" ref="I28:I30" si="2">D28/$F$26</f>
        <v>0.15350910747617394</v>
      </c>
      <c r="J28" s="26" t="s">
        <v>37</v>
      </c>
    </row>
    <row r="29" spans="1:13" ht="18" customHeight="1">
      <c r="A29" s="59" t="s">
        <v>60</v>
      </c>
      <c r="B29" s="59"/>
      <c r="C29" s="59"/>
      <c r="D29" s="60">
        <f>_xlfn.IFNA(VLOOKUP(封面!B1,'2020决算导出'!A:T,20,FALSE),"")</f>
        <v>1837972.91</v>
      </c>
      <c r="E29" s="60"/>
      <c r="F29" s="26" t="s">
        <v>29</v>
      </c>
      <c r="G29" s="62" t="s">
        <v>57</v>
      </c>
      <c r="H29" s="62"/>
      <c r="I29" s="32">
        <f t="shared" si="2"/>
        <v>4.3770411654748494E-2</v>
      </c>
      <c r="J29" s="26" t="s">
        <v>37</v>
      </c>
    </row>
    <row r="30" spans="1:13" ht="18" customHeight="1">
      <c r="A30" s="59" t="s">
        <v>63</v>
      </c>
      <c r="B30" s="59"/>
      <c r="C30" s="59"/>
      <c r="D30" s="60">
        <f>_xlfn.IFNA(VLOOKUP(封面!B1,'2020决算导出'!A:W,23,FALSE),"")</f>
        <v>4149965</v>
      </c>
      <c r="E30" s="60"/>
      <c r="F30" s="26" t="s">
        <v>29</v>
      </c>
      <c r="G30" s="62" t="s">
        <v>57</v>
      </c>
      <c r="H30" s="62"/>
      <c r="I30" s="32">
        <f t="shared" si="2"/>
        <v>9.8829354564751629E-2</v>
      </c>
      <c r="J30" s="26" t="s">
        <v>31</v>
      </c>
    </row>
    <row r="31" spans="1:13" ht="18" customHeight="1">
      <c r="A31" s="26" t="s">
        <v>64</v>
      </c>
    </row>
    <row r="32" spans="1:13" ht="18" customHeight="1">
      <c r="A32" s="63" t="s">
        <v>65</v>
      </c>
      <c r="B32" s="63"/>
      <c r="C32" s="63"/>
      <c r="D32" s="63"/>
      <c r="E32" s="60">
        <f>_xlfn.IFNA(VLOOKUP(封面!B1,一般公共预算财政拨款支出决算具体情况!A:C,3,FALSE),"")</f>
        <v>29557245.93</v>
      </c>
      <c r="F32" s="60"/>
      <c r="G32" s="26" t="s">
        <v>29</v>
      </c>
      <c r="H32" s="62" t="s">
        <v>66</v>
      </c>
      <c r="I32" s="62"/>
      <c r="J32" s="60">
        <f>_xlfn.IFNA(VLOOKUP(封面!B1,一般公共预算财政拨款支出决算具体情况!A:D,4,FALSE),"")</f>
        <v>23355664.809999999</v>
      </c>
      <c r="K32" s="60"/>
      <c r="L32" s="45" t="s">
        <v>67</v>
      </c>
    </row>
    <row r="33" spans="1:12" ht="18" customHeight="1">
      <c r="B33" s="39" t="str">
        <f>IF(E32&gt;J32,"增加","减少")</f>
        <v>增加</v>
      </c>
      <c r="C33" s="60">
        <f>ABS(E32-J32)</f>
        <v>6201581.120000001</v>
      </c>
      <c r="D33" s="60"/>
      <c r="E33" s="26" t="s">
        <v>29</v>
      </c>
      <c r="F33" s="39" t="str">
        <f>IF(E32&gt;J32,"增长","下降")</f>
        <v>增长</v>
      </c>
      <c r="G33" s="41">
        <f>C33/J32</f>
        <v>0.26552792097550237</v>
      </c>
      <c r="H33" s="26" t="s">
        <v>31</v>
      </c>
      <c r="I33" s="45" t="s">
        <v>68</v>
      </c>
    </row>
    <row r="34" spans="1:12" ht="18" customHeight="1">
      <c r="A34" s="59" t="s">
        <v>69</v>
      </c>
      <c r="B34" s="59"/>
      <c r="C34" s="59"/>
      <c r="D34" s="59"/>
      <c r="E34" s="60">
        <f>_xlfn.IFNA(VLOOKUP(封面!B1,一般公共预算财政拨款支出决算具体情况!A:E,5,FALSE),"")</f>
        <v>29523245.93</v>
      </c>
      <c r="F34" s="60"/>
      <c r="G34" s="26" t="s">
        <v>29</v>
      </c>
      <c r="H34" s="62" t="s">
        <v>66</v>
      </c>
      <c r="I34" s="62"/>
      <c r="J34" s="60">
        <f>_xlfn.IFNA(VLOOKUP(封面!B1,一般公共预算财政拨款支出决算具体情况!A:F,6,FALSE),"")</f>
        <v>22578828.809999999</v>
      </c>
      <c r="K34" s="60"/>
      <c r="L34" s="45" t="s">
        <v>67</v>
      </c>
    </row>
    <row r="35" spans="1:12" ht="18" customHeight="1">
      <c r="A35" s="39"/>
      <c r="B35" s="39" t="str">
        <f>IF(E34&gt;J34,"增加","减少")</f>
        <v>增加</v>
      </c>
      <c r="C35" s="60">
        <f>ABS(E34-J34)</f>
        <v>6944417.120000001</v>
      </c>
      <c r="D35" s="60"/>
      <c r="E35" s="26" t="s">
        <v>29</v>
      </c>
      <c r="F35" s="39" t="str">
        <f>IF(E34&gt;J34,"增长","下降")</f>
        <v>增长</v>
      </c>
      <c r="G35" s="41">
        <f>C35/J34</f>
        <v>0.30756321235423734</v>
      </c>
      <c r="H35" s="26" t="s">
        <v>31</v>
      </c>
    </row>
    <row r="36" spans="1:12" ht="36" customHeight="1">
      <c r="B36" s="58" t="s">
        <v>70</v>
      </c>
      <c r="C36" s="58"/>
      <c r="D36" s="58"/>
      <c r="E36" s="58"/>
      <c r="F36" s="58"/>
      <c r="G36" s="58"/>
      <c r="H36" s="58"/>
      <c r="I36" s="58"/>
      <c r="J36" s="58"/>
      <c r="K36" s="58"/>
      <c r="L36" s="58"/>
    </row>
    <row r="37" spans="1:12" ht="18" customHeight="1">
      <c r="A37" s="59" t="s">
        <v>71</v>
      </c>
      <c r="B37" s="59"/>
      <c r="C37" s="59"/>
      <c r="D37" s="59"/>
      <c r="E37" s="60">
        <f>_xlfn.IFNA(VLOOKUP(封面!B1,一般公共预算财政拨款支出决算具体情况!A:M,13,FALSE),"")</f>
        <v>0</v>
      </c>
      <c r="F37" s="60"/>
      <c r="G37" s="26" t="s">
        <v>29</v>
      </c>
      <c r="H37" s="62" t="s">
        <v>66</v>
      </c>
      <c r="I37" s="62"/>
      <c r="J37" s="60">
        <f>_xlfn.IFNA(VLOOKUP(封面!B1,一般公共预算财政拨款支出决算具体情况!A:N,14,FALSE),"")</f>
        <v>67200</v>
      </c>
      <c r="K37" s="60"/>
      <c r="L37" s="45" t="s">
        <v>67</v>
      </c>
    </row>
    <row r="38" spans="1:12" ht="18" customHeight="1">
      <c r="A38" s="39"/>
      <c r="B38" s="39" t="str">
        <f>IF(E37&gt;J37,"增加","减少")</f>
        <v>减少</v>
      </c>
      <c r="C38" s="60">
        <f>ABS(E37-J37)</f>
        <v>67200</v>
      </c>
      <c r="D38" s="60"/>
      <c r="E38" s="26" t="s">
        <v>29</v>
      </c>
      <c r="F38" s="39" t="str">
        <f>IF(E37&gt;J37,"增长","下降")</f>
        <v>下降</v>
      </c>
      <c r="G38" s="41">
        <f>C38/J37</f>
        <v>1</v>
      </c>
      <c r="H38" s="26" t="s">
        <v>31</v>
      </c>
    </row>
    <row r="39" spans="1:12" ht="24" customHeight="1">
      <c r="B39" s="58" t="s">
        <v>72</v>
      </c>
      <c r="C39" s="58"/>
      <c r="D39" s="58"/>
      <c r="E39" s="58"/>
      <c r="F39" s="58"/>
      <c r="G39" s="58"/>
      <c r="H39" s="58"/>
      <c r="I39" s="58"/>
      <c r="J39" s="58"/>
      <c r="K39" s="58"/>
      <c r="L39" s="58"/>
    </row>
    <row r="40" spans="1:12" ht="18" customHeight="1">
      <c r="A40" s="64" t="s">
        <v>73</v>
      </c>
      <c r="B40" s="64"/>
      <c r="C40" s="64"/>
      <c r="D40" s="64"/>
      <c r="E40" s="60">
        <f>_xlfn.IFNA(VLOOKUP(封面!B1,一般公共预算财政拨款支出决算具体情况!A:O,15,FALSE),"")</f>
        <v>34000</v>
      </c>
      <c r="F40" s="60"/>
      <c r="G40" s="26" t="s">
        <v>29</v>
      </c>
      <c r="H40" s="62" t="s">
        <v>66</v>
      </c>
      <c r="I40" s="62"/>
      <c r="J40" s="60">
        <f>_xlfn.IFNA(VLOOKUP(封面!B1,一般公共预算财政拨款支出决算具体情况!A:P,16,FALSE),"")</f>
        <v>709636</v>
      </c>
      <c r="K40" s="60"/>
      <c r="L40" s="45" t="s">
        <v>67</v>
      </c>
    </row>
    <row r="41" spans="1:12" ht="18" customHeight="1">
      <c r="A41" s="39"/>
      <c r="B41" s="39" t="str">
        <f>IF(E40&gt;J40,"增加","减少")</f>
        <v>减少</v>
      </c>
      <c r="C41" s="60">
        <f>ABS(E40-J40)</f>
        <v>675636</v>
      </c>
      <c r="D41" s="60"/>
      <c r="E41" s="26" t="s">
        <v>29</v>
      </c>
      <c r="F41" s="39" t="str">
        <f>IF(E40&gt;J40,"增长","下降")</f>
        <v>下降</v>
      </c>
      <c r="G41" s="41">
        <f>C41/J40</f>
        <v>0.95208811277894578</v>
      </c>
      <c r="H41" s="26" t="s">
        <v>31</v>
      </c>
    </row>
    <row r="42" spans="1:12" ht="22.05" customHeight="1">
      <c r="B42" s="58" t="s">
        <v>74</v>
      </c>
      <c r="C42" s="58"/>
      <c r="D42" s="58"/>
      <c r="E42" s="58"/>
      <c r="F42" s="58"/>
      <c r="G42" s="58"/>
      <c r="H42" s="58"/>
      <c r="I42" s="58"/>
      <c r="J42" s="58"/>
      <c r="K42" s="58"/>
      <c r="L42" s="58"/>
    </row>
    <row r="43" spans="1:12" ht="18" customHeight="1">
      <c r="A43" s="65" t="s">
        <v>75</v>
      </c>
      <c r="B43" s="65"/>
      <c r="C43" s="65"/>
      <c r="D43" s="65"/>
      <c r="E43" s="60">
        <f>_xlfn.IFNA(VLOOKUP(封面!B1,一般公共预算财政拨款支出决算具体情况!A:U,21,FALSE),"")</f>
        <v>6446034.4400000004</v>
      </c>
      <c r="F43" s="60"/>
      <c r="G43" s="26" t="s">
        <v>29</v>
      </c>
      <c r="H43" s="62" t="s">
        <v>66</v>
      </c>
      <c r="I43" s="62"/>
      <c r="J43" s="60">
        <f>_xlfn.IFNA(VLOOKUP(封面!B1,一般公共预算财政拨款支出决算具体情况!A:V,22,FALSE),"")</f>
        <v>4829325.16</v>
      </c>
      <c r="K43" s="60"/>
      <c r="L43" s="45" t="s">
        <v>67</v>
      </c>
    </row>
    <row r="44" spans="1:12" ht="18" customHeight="1">
      <c r="B44" s="39" t="str">
        <f>IF(E43&gt;J43,"增加","减少")</f>
        <v>增加</v>
      </c>
      <c r="C44" s="60">
        <f>ABS(E43-J43)</f>
        <v>1616709.2800000003</v>
      </c>
      <c r="D44" s="60"/>
      <c r="E44" s="26" t="s">
        <v>29</v>
      </c>
      <c r="F44" s="39" t="str">
        <f>IF(E43&gt;J43,"增长","下降")</f>
        <v>增长</v>
      </c>
      <c r="G44" s="41">
        <f>C44/J43</f>
        <v>0.3347691916441593</v>
      </c>
      <c r="H44" s="26" t="s">
        <v>31</v>
      </c>
      <c r="I44" s="45" t="s">
        <v>68</v>
      </c>
    </row>
    <row r="45" spans="1:12" ht="18" customHeight="1">
      <c r="A45" s="64" t="s">
        <v>76</v>
      </c>
      <c r="B45" s="64"/>
      <c r="C45" s="64"/>
      <c r="D45" s="64"/>
      <c r="E45" s="60">
        <f>_xlfn.IFNA(VLOOKUP(封面!B1,一般公共预算财政拨款支出决算具体情况!A:W,23,FALSE),"")</f>
        <v>6446034.4400000004</v>
      </c>
      <c r="F45" s="60"/>
      <c r="G45" s="26" t="s">
        <v>29</v>
      </c>
      <c r="H45" s="62" t="s">
        <v>66</v>
      </c>
      <c r="I45" s="62"/>
      <c r="J45" s="60">
        <f>_xlfn.IFNA(VLOOKUP(封面!B1,一般公共预算财政拨款支出决算具体情况!A:X,24,FALSE),"")</f>
        <v>4829325.16</v>
      </c>
      <c r="K45" s="60"/>
      <c r="L45" s="45" t="s">
        <v>67</v>
      </c>
    </row>
    <row r="46" spans="1:12" ht="18" customHeight="1">
      <c r="A46" s="39"/>
      <c r="B46" s="39" t="str">
        <f>IF(E45&gt;J45,"增加","减少")</f>
        <v>增加</v>
      </c>
      <c r="C46" s="60">
        <f>ABS(E45-J45)</f>
        <v>1616709.2800000003</v>
      </c>
      <c r="D46" s="60"/>
      <c r="E46" s="26" t="s">
        <v>29</v>
      </c>
      <c r="F46" s="39" t="str">
        <f>IF(E45&gt;J45,"增长","下降")</f>
        <v>增长</v>
      </c>
      <c r="G46" s="41">
        <f>C46/J45</f>
        <v>0.3347691916441593</v>
      </c>
      <c r="H46" s="26" t="s">
        <v>31</v>
      </c>
    </row>
    <row r="47" spans="1:12" ht="22.95" customHeight="1">
      <c r="B47" s="58" t="s">
        <v>77</v>
      </c>
      <c r="C47" s="58"/>
      <c r="D47" s="58"/>
      <c r="E47" s="58"/>
      <c r="F47" s="58"/>
      <c r="G47" s="58"/>
      <c r="H47" s="58"/>
      <c r="I47" s="58"/>
      <c r="J47" s="58"/>
      <c r="K47" s="58"/>
      <c r="L47" s="58"/>
    </row>
    <row r="48" spans="1:12" ht="18" customHeight="1">
      <c r="A48" s="65" t="s">
        <v>78</v>
      </c>
      <c r="B48" s="65"/>
      <c r="C48" s="65"/>
      <c r="D48" s="65"/>
      <c r="E48" s="60">
        <f>_xlfn.IFNA(VLOOKUP(封面!B1,一般公共预算财政拨款支出决算具体情况!A:AA,27,FALSE),"")</f>
        <v>1837972.91</v>
      </c>
      <c r="F48" s="60"/>
      <c r="G48" s="26" t="s">
        <v>29</v>
      </c>
      <c r="H48" s="62" t="s">
        <v>66</v>
      </c>
      <c r="I48" s="62"/>
      <c r="J48" s="60">
        <f>_xlfn.IFNA(VLOOKUP(封面!B1,一般公共预算财政拨款支出决算具体情况!A:AB,28,FALSE),"")</f>
        <v>1682358.17</v>
      </c>
      <c r="K48" s="60"/>
      <c r="L48" s="45" t="s">
        <v>67</v>
      </c>
    </row>
    <row r="49" spans="1:13" ht="18" customHeight="1">
      <c r="B49" s="39" t="str">
        <f>IF(E48&gt;J48,"增加","减少")</f>
        <v>增加</v>
      </c>
      <c r="C49" s="60">
        <f>ABS(E48-J48)</f>
        <v>155614.74</v>
      </c>
      <c r="D49" s="60"/>
      <c r="E49" s="26" t="s">
        <v>29</v>
      </c>
      <c r="F49" s="39" t="str">
        <f>IF(E48&gt;J48,"增长","下降")</f>
        <v>增长</v>
      </c>
      <c r="G49" s="41">
        <f>C49/J48</f>
        <v>9.2497984540355044E-2</v>
      </c>
      <c r="H49" s="26" t="s">
        <v>31</v>
      </c>
      <c r="I49" s="45" t="s">
        <v>68</v>
      </c>
    </row>
    <row r="50" spans="1:13" ht="18" customHeight="1">
      <c r="A50" s="64" t="s">
        <v>79</v>
      </c>
      <c r="B50" s="64"/>
      <c r="C50" s="64"/>
      <c r="D50" s="64"/>
      <c r="E50" s="60">
        <f>_xlfn.IFNA(VLOOKUP(封面!B1,一般公共预算财政拨款支出决算具体情况!A:AC,29,FALSE),"")</f>
        <v>1837972.91</v>
      </c>
      <c r="F50" s="60"/>
      <c r="G50" s="26" t="s">
        <v>29</v>
      </c>
      <c r="H50" s="62" t="s">
        <v>66</v>
      </c>
      <c r="I50" s="62"/>
      <c r="J50" s="60">
        <f>_xlfn.IFNA(VLOOKUP(封面!B1,一般公共预算财政拨款支出决算具体情况!A:AD,30,FALSE),"")</f>
        <v>1682358.17</v>
      </c>
      <c r="K50" s="60"/>
      <c r="L50" s="45" t="s">
        <v>67</v>
      </c>
    </row>
    <row r="51" spans="1:13" ht="18" customHeight="1">
      <c r="A51" s="39"/>
      <c r="B51" s="39" t="str">
        <f>IF(E50&gt;J50,"增加","减少")</f>
        <v>增加</v>
      </c>
      <c r="C51" s="60">
        <f>ABS(E50-J50)</f>
        <v>155614.74</v>
      </c>
      <c r="D51" s="60"/>
      <c r="E51" s="26" t="s">
        <v>29</v>
      </c>
      <c r="F51" s="39" t="str">
        <f>IF(E50&gt;J50,"增长","下降")</f>
        <v>增长</v>
      </c>
      <c r="G51" s="41">
        <f>C51/J50</f>
        <v>9.2497984540355044E-2</v>
      </c>
      <c r="H51" s="26" t="s">
        <v>31</v>
      </c>
    </row>
    <row r="52" spans="1:13" ht="36" customHeight="1">
      <c r="B52" s="58" t="s">
        <v>80</v>
      </c>
      <c r="C52" s="58"/>
      <c r="D52" s="58"/>
      <c r="E52" s="58"/>
      <c r="F52" s="58"/>
      <c r="G52" s="58"/>
      <c r="H52" s="58"/>
      <c r="I52" s="58"/>
      <c r="J52" s="58"/>
      <c r="K52" s="58"/>
      <c r="L52" s="58"/>
    </row>
    <row r="53" spans="1:13" ht="18" customHeight="1">
      <c r="A53" s="65" t="s">
        <v>81</v>
      </c>
      <c r="B53" s="65"/>
      <c r="C53" s="65"/>
      <c r="D53" s="65"/>
      <c r="E53" s="60">
        <f>_xlfn.IFNA(VLOOKUP(封面!B1,一般公共预算财政拨款支出决算具体情况!A:AM,39,FALSE),"")</f>
        <v>4149965</v>
      </c>
      <c r="F53" s="60"/>
      <c r="G53" s="26" t="s">
        <v>29</v>
      </c>
      <c r="H53" s="62" t="s">
        <v>66</v>
      </c>
      <c r="I53" s="62"/>
      <c r="J53" s="60">
        <f>_xlfn.IFNA(VLOOKUP(封面!B1,一般公共预算财政拨款支出决算具体情况!A:AN,40,FALSE),"")</f>
        <v>4000837.08</v>
      </c>
      <c r="K53" s="60"/>
      <c r="L53" s="45" t="s">
        <v>67</v>
      </c>
    </row>
    <row r="54" spans="1:13" ht="18" customHeight="1">
      <c r="B54" s="39" t="str">
        <f>IF(E53&gt;J53,"增加","减少")</f>
        <v>增加</v>
      </c>
      <c r="C54" s="60">
        <f>ABS(E53-J53)</f>
        <v>149127.91999999993</v>
      </c>
      <c r="D54" s="60"/>
      <c r="E54" s="26" t="s">
        <v>29</v>
      </c>
      <c r="F54" s="39" t="str">
        <f>IF(E53&gt;J53,"增长","下降")</f>
        <v>增长</v>
      </c>
      <c r="G54" s="41">
        <f>C54/J53</f>
        <v>3.7274179632428302E-2</v>
      </c>
      <c r="H54" s="26" t="s">
        <v>31</v>
      </c>
      <c r="I54" s="45" t="s">
        <v>68</v>
      </c>
    </row>
    <row r="55" spans="1:13" ht="18" customHeight="1">
      <c r="A55" s="64" t="s">
        <v>82</v>
      </c>
      <c r="B55" s="64"/>
      <c r="C55" s="64"/>
      <c r="D55" s="64"/>
      <c r="E55" s="60">
        <f>_xlfn.IFNA(VLOOKUP(封面!B1,一般公共预算财政拨款支出决算具体情况!A:AO,41,FALSE),"")</f>
        <v>4149965</v>
      </c>
      <c r="F55" s="60"/>
      <c r="G55" s="26" t="s">
        <v>29</v>
      </c>
      <c r="H55" s="62" t="s">
        <v>66</v>
      </c>
      <c r="I55" s="62"/>
      <c r="J55" s="60">
        <f>_xlfn.IFNA(VLOOKUP(封面!B1,一般公共预算财政拨款支出决算具体情况!A:AP,42,FALSE),"")</f>
        <v>4000837.08</v>
      </c>
      <c r="K55" s="60"/>
      <c r="L55" s="45" t="s">
        <v>67</v>
      </c>
    </row>
    <row r="56" spans="1:13" ht="18" customHeight="1">
      <c r="A56" s="39"/>
      <c r="B56" s="39" t="str">
        <f>IF(E55&gt;J55,"增加","减少")</f>
        <v>增加</v>
      </c>
      <c r="C56" s="60">
        <f>ABS(E55-J55)</f>
        <v>149127.91999999993</v>
      </c>
      <c r="D56" s="60"/>
      <c r="E56" s="26" t="s">
        <v>29</v>
      </c>
      <c r="F56" s="39" t="str">
        <f>IF(E55&gt;J55,"增长","下降")</f>
        <v>增长</v>
      </c>
      <c r="G56" s="41">
        <f>C56/J55</f>
        <v>3.7274179632428302E-2</v>
      </c>
      <c r="H56" s="26" t="s">
        <v>31</v>
      </c>
    </row>
    <row r="57" spans="1:13" ht="36" customHeight="1">
      <c r="B57" s="58" t="s">
        <v>83</v>
      </c>
      <c r="C57" s="58"/>
      <c r="D57" s="58"/>
      <c r="E57" s="58"/>
      <c r="F57" s="58"/>
      <c r="G57" s="58"/>
      <c r="H57" s="58"/>
      <c r="I57" s="58"/>
      <c r="J57" s="58"/>
      <c r="K57" s="58"/>
      <c r="L57" s="58"/>
    </row>
    <row r="58" spans="1:13" ht="18" customHeight="1">
      <c r="A58" s="27" t="s">
        <v>84</v>
      </c>
    </row>
    <row r="59" spans="1:13" ht="18" customHeight="1">
      <c r="A59" s="26" t="str">
        <f>IF(_xlfn.IFNA(VLOOKUP(封面!B1,'2020决算导出'!A:X,24,FALSE),"")=0,"本年度无此项支出。","")</f>
        <v/>
      </c>
    </row>
    <row r="60" spans="1:13" ht="18" customHeight="1">
      <c r="A60" s="26" t="s">
        <v>85</v>
      </c>
    </row>
    <row r="61" spans="1:13" ht="18" customHeight="1">
      <c r="A61" s="59" t="s">
        <v>86</v>
      </c>
      <c r="B61" s="59"/>
      <c r="C61" s="59"/>
      <c r="D61" s="59"/>
      <c r="E61" s="59"/>
      <c r="F61" s="60">
        <f>_xlfn.IFNA(VLOOKUP(封面!B1,'2020决算导出'!A:X,24,FALSE),"")</f>
        <v>49960</v>
      </c>
      <c r="G61" s="60"/>
      <c r="H61" s="26" t="s">
        <v>29</v>
      </c>
      <c r="I61" s="63" t="s">
        <v>55</v>
      </c>
      <c r="J61" s="63"/>
      <c r="K61" s="63"/>
      <c r="L61" s="63"/>
      <c r="M61" s="63"/>
    </row>
    <row r="62" spans="1:13" ht="18" customHeight="1">
      <c r="A62" s="59" t="s">
        <v>87</v>
      </c>
      <c r="B62" s="59"/>
      <c r="C62" s="59"/>
      <c r="D62" s="60">
        <f>_xlfn.IFNA(VLOOKUP(封面!B1,'2020决算导出'!A:Y,25,FALSE),"")</f>
        <v>49960</v>
      </c>
      <c r="E62" s="60"/>
      <c r="F62" s="26" t="s">
        <v>29</v>
      </c>
      <c r="G62" s="62" t="s">
        <v>57</v>
      </c>
      <c r="H62" s="62"/>
      <c r="I62" s="46">
        <v>100</v>
      </c>
      <c r="J62" s="26" t="s">
        <v>88</v>
      </c>
      <c r="K62" s="40"/>
      <c r="L62" s="40"/>
      <c r="M62" s="40"/>
    </row>
    <row r="63" spans="1:13" ht="18" customHeight="1">
      <c r="A63" s="26" t="s">
        <v>89</v>
      </c>
    </row>
    <row r="64" spans="1:13" ht="18" customHeight="1">
      <c r="A64" s="63" t="s">
        <v>90</v>
      </c>
      <c r="B64" s="63"/>
      <c r="C64" s="63"/>
      <c r="D64" s="63"/>
      <c r="E64" s="60">
        <f>_xlfn.IFNA(VLOOKUP(封面!B1,'2020决算导出'!A:Y,25,FALSE),"")</f>
        <v>49960</v>
      </c>
      <c r="F64" s="60"/>
      <c r="G64" s="26" t="s">
        <v>29</v>
      </c>
      <c r="H64" s="62" t="s">
        <v>66</v>
      </c>
      <c r="I64" s="62"/>
      <c r="J64" s="60">
        <f>_xlfn.IFNA(VLOOKUP(封面!B1,'2020决算导出'!A:Z,26,FALSE),"")</f>
        <v>0</v>
      </c>
      <c r="K64" s="60"/>
      <c r="L64" s="45" t="s">
        <v>67</v>
      </c>
    </row>
    <row r="65" spans="1:13" ht="18" customHeight="1">
      <c r="B65" s="39" t="str">
        <f>IF(E64&gt;J64,"增加","减少")</f>
        <v>增加</v>
      </c>
      <c r="C65" s="60">
        <f>ABS(E64-J64)</f>
        <v>49960</v>
      </c>
      <c r="D65" s="60"/>
      <c r="E65" s="26" t="s">
        <v>29</v>
      </c>
      <c r="F65" s="39"/>
      <c r="G65" s="41"/>
      <c r="H65" s="26"/>
      <c r="I65" s="45" t="s">
        <v>68</v>
      </c>
    </row>
    <row r="66" spans="1:13" ht="18" customHeight="1">
      <c r="A66" s="64" t="s">
        <v>91</v>
      </c>
      <c r="B66" s="64"/>
      <c r="C66" s="64"/>
      <c r="D66" s="64"/>
      <c r="E66" s="60">
        <f>E64</f>
        <v>49960</v>
      </c>
      <c r="F66" s="60"/>
      <c r="G66" s="26" t="s">
        <v>29</v>
      </c>
      <c r="H66" s="62" t="s">
        <v>66</v>
      </c>
      <c r="I66" s="62"/>
      <c r="J66" s="60">
        <f>J64</f>
        <v>0</v>
      </c>
      <c r="K66" s="60"/>
      <c r="L66" s="45" t="s">
        <v>67</v>
      </c>
    </row>
    <row r="67" spans="1:13" ht="18" customHeight="1">
      <c r="A67" s="39"/>
      <c r="B67" s="39" t="str">
        <f>B65</f>
        <v>增加</v>
      </c>
      <c r="C67" s="60">
        <f>C65</f>
        <v>49960</v>
      </c>
      <c r="D67" s="60"/>
      <c r="E67" s="26" t="s">
        <v>29</v>
      </c>
      <c r="F67" s="39"/>
      <c r="G67" s="41"/>
      <c r="H67" s="26"/>
    </row>
    <row r="68" spans="1:13" ht="36" customHeight="1">
      <c r="B68" s="58" t="s">
        <v>92</v>
      </c>
      <c r="C68" s="58"/>
      <c r="D68" s="58"/>
      <c r="E68" s="58"/>
      <c r="F68" s="58"/>
      <c r="G68" s="58"/>
      <c r="H68" s="58"/>
      <c r="I68" s="58"/>
      <c r="J68" s="58"/>
      <c r="K68" s="58"/>
      <c r="L68" s="58"/>
    </row>
    <row r="69" spans="1:13" ht="18" customHeight="1">
      <c r="A69" s="27" t="s">
        <v>93</v>
      </c>
    </row>
    <row r="70" spans="1:13" ht="18" customHeight="1">
      <c r="A70" s="26" t="s">
        <v>94</v>
      </c>
    </row>
    <row r="71" spans="1:13" ht="18" customHeight="1">
      <c r="A71" s="27" t="s">
        <v>95</v>
      </c>
    </row>
    <row r="72" spans="1:13" ht="18" customHeight="1">
      <c r="A72" s="26" t="s">
        <v>96</v>
      </c>
      <c r="G72" s="60">
        <f>_xlfn.IFNA(VLOOKUP(封面!B1,'2020决算导出'!A:AA,27,FALSE),"")</f>
        <v>39397433.280000001</v>
      </c>
      <c r="H72" s="60"/>
      <c r="I72" s="45" t="s">
        <v>29</v>
      </c>
    </row>
    <row r="73" spans="1:13" ht="130.19999999999999" customHeight="1">
      <c r="A73" s="58" t="s">
        <v>97</v>
      </c>
      <c r="B73" s="58"/>
      <c r="C73" s="58"/>
      <c r="D73" s="58"/>
      <c r="E73" s="58"/>
      <c r="F73" s="58"/>
      <c r="G73" s="58"/>
      <c r="H73" s="58"/>
      <c r="I73" s="58"/>
      <c r="J73" s="58"/>
      <c r="K73" s="58"/>
      <c r="L73" s="58"/>
      <c r="M73" s="58"/>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C65:D65"/>
    <mergeCell ref="A66:D66"/>
    <mergeCell ref="E66:F66"/>
    <mergeCell ref="H66:I66"/>
    <mergeCell ref="J66:K66"/>
    <mergeCell ref="C67:D67"/>
    <mergeCell ref="B68:L68"/>
    <mergeCell ref="G72:H72"/>
    <mergeCell ref="A73:M73"/>
    <mergeCell ref="C56:D56"/>
    <mergeCell ref="B57:L57"/>
    <mergeCell ref="A61:E61"/>
    <mergeCell ref="F61:G61"/>
    <mergeCell ref="I61:M61"/>
    <mergeCell ref="A62:C62"/>
    <mergeCell ref="D62:E62"/>
    <mergeCell ref="G62:H62"/>
    <mergeCell ref="A64:D64"/>
    <mergeCell ref="E64:F64"/>
    <mergeCell ref="H64:I64"/>
    <mergeCell ref="J64:K64"/>
    <mergeCell ref="C51:D51"/>
    <mergeCell ref="B52:L52"/>
    <mergeCell ref="A53:D53"/>
    <mergeCell ref="E53:F53"/>
    <mergeCell ref="H53:I53"/>
    <mergeCell ref="J53:K53"/>
    <mergeCell ref="C54:D54"/>
    <mergeCell ref="A55:D55"/>
    <mergeCell ref="E55:F55"/>
    <mergeCell ref="H55:I55"/>
    <mergeCell ref="J55:K55"/>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5:D35"/>
    <mergeCell ref="B36:L36"/>
    <mergeCell ref="A37:D37"/>
    <mergeCell ref="E37:F37"/>
    <mergeCell ref="H37:I37"/>
    <mergeCell ref="J37:K37"/>
    <mergeCell ref="C38:D38"/>
    <mergeCell ref="B39:L39"/>
    <mergeCell ref="A40:D40"/>
    <mergeCell ref="E40:F40"/>
    <mergeCell ref="H40:I40"/>
    <mergeCell ref="J40:K40"/>
    <mergeCell ref="A30:C30"/>
    <mergeCell ref="D30:E30"/>
    <mergeCell ref="G30:H30"/>
    <mergeCell ref="A32:D32"/>
    <mergeCell ref="E32:F32"/>
    <mergeCell ref="H32:I32"/>
    <mergeCell ref="J32:K32"/>
    <mergeCell ref="C33:D33"/>
    <mergeCell ref="A34:D34"/>
    <mergeCell ref="E34:F34"/>
    <mergeCell ref="H34:I34"/>
    <mergeCell ref="J34:K34"/>
    <mergeCell ref="A29:C29"/>
    <mergeCell ref="D29:E29"/>
    <mergeCell ref="G29:H29"/>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3" workbookViewId="0">
      <selection activeCell="E17" sqref="E17"/>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6" t="s">
        <v>17</v>
      </c>
      <c r="B1" s="56"/>
      <c r="C1" s="56"/>
      <c r="D1" s="56"/>
      <c r="E1" s="56"/>
      <c r="F1" s="56"/>
      <c r="G1" s="56"/>
      <c r="H1" s="56"/>
      <c r="I1" s="56"/>
      <c r="J1" s="56"/>
      <c r="K1" s="56"/>
      <c r="L1" s="56"/>
      <c r="M1" s="56"/>
      <c r="N1" s="56"/>
    </row>
    <row r="2" spans="1:14" ht="18" customHeight="1">
      <c r="A2" s="27" t="s">
        <v>98</v>
      </c>
    </row>
    <row r="3" spans="1:14" ht="18" customHeight="1">
      <c r="A3" s="28" t="str">
        <f>IF(_xlfn.IFNA(VLOOKUP(封面!B1,'2020决算导出'!A:AB,28,FALSE),"")=0,"本年度无此项支出。","")</f>
        <v>本年度无此项支出。</v>
      </c>
    </row>
    <row r="4" spans="1:14" ht="18" customHeight="1">
      <c r="A4" s="27" t="s">
        <v>99</v>
      </c>
    </row>
    <row r="5" spans="1:14" ht="18" customHeight="1">
      <c r="A5" s="26" t="s">
        <v>100</v>
      </c>
    </row>
    <row r="6" spans="1:14" ht="18" customHeight="1">
      <c r="A6" s="27" t="s">
        <v>101</v>
      </c>
    </row>
    <row r="7" spans="1:14" ht="18" customHeight="1">
      <c r="A7" s="59" t="s">
        <v>102</v>
      </c>
      <c r="B7" s="59"/>
      <c r="C7" s="59"/>
      <c r="D7" s="59"/>
      <c r="E7" s="60">
        <f>_xlfn.IFNA(VLOOKUP(封面!B1,'2020决算导出'!A:AW,49,FALSE),"")</f>
        <v>1251030</v>
      </c>
      <c r="F7" s="60"/>
      <c r="G7" s="26" t="s">
        <v>29</v>
      </c>
      <c r="H7" s="59" t="s">
        <v>103</v>
      </c>
      <c r="I7" s="59"/>
      <c r="J7" s="59"/>
      <c r="K7" s="59"/>
      <c r="L7" s="60">
        <f>_xlfn.IFNA(VLOOKUP(封面!B1,'2020决算导出'!A:AX,50,FALSE),"")</f>
        <v>175882</v>
      </c>
      <c r="M7" s="60" t="s">
        <v>29</v>
      </c>
      <c r="N7" s="26" t="s">
        <v>29</v>
      </c>
    </row>
    <row r="8" spans="1:14" ht="18" customHeight="1">
      <c r="A8" s="59" t="s">
        <v>104</v>
      </c>
      <c r="B8" s="59"/>
      <c r="C8" s="59"/>
      <c r="D8" s="60">
        <f>_xlfn.IFNA(VLOOKUP(封面!B1,'2020决算导出'!A:AY,51,FALSE),"")</f>
        <v>0</v>
      </c>
      <c r="E8" s="60" t="s">
        <v>29</v>
      </c>
      <c r="F8" s="26" t="s">
        <v>29</v>
      </c>
      <c r="G8" s="59" t="s">
        <v>105</v>
      </c>
      <c r="H8" s="59"/>
      <c r="I8" s="59"/>
      <c r="J8" s="60">
        <f>_xlfn.IFNA(VLOOKUP(封面!B1,'2020决算导出'!A:AZ,52,FALSE),"")</f>
        <v>1075148</v>
      </c>
      <c r="K8" s="60" t="s">
        <v>29</v>
      </c>
      <c r="L8" s="26" t="s">
        <v>106</v>
      </c>
    </row>
    <row r="9" spans="1:14" ht="18" customHeight="1">
      <c r="A9" s="59" t="s">
        <v>107</v>
      </c>
      <c r="B9" s="59"/>
      <c r="C9" s="59"/>
      <c r="D9" s="59"/>
      <c r="E9" s="60">
        <f>_xlfn.IFNA(VLOOKUP(封面!B1,'2020决算导出'!A:BA,53,FALSE),"")</f>
        <v>1251030</v>
      </c>
      <c r="F9" s="60" t="s">
        <v>29</v>
      </c>
      <c r="G9" s="26" t="s">
        <v>29</v>
      </c>
      <c r="H9" s="62" t="s">
        <v>108</v>
      </c>
      <c r="I9" s="62"/>
      <c r="J9" s="62"/>
      <c r="K9" s="32">
        <f>E9/$E$7</f>
        <v>1</v>
      </c>
      <c r="L9" s="33" t="s">
        <v>34</v>
      </c>
      <c r="M9" s="26" t="s">
        <v>68</v>
      </c>
    </row>
    <row r="10" spans="1:14" ht="18" customHeight="1">
      <c r="A10" s="59" t="s">
        <v>109</v>
      </c>
      <c r="B10" s="59"/>
      <c r="C10" s="59"/>
      <c r="D10" s="59"/>
      <c r="E10" s="60">
        <f>_xlfn.IFNA(VLOOKUP(封面!B1,'2020决算导出'!A:BB,54,FALSE),"")</f>
        <v>102988</v>
      </c>
      <c r="F10" s="60" t="s">
        <v>29</v>
      </c>
      <c r="G10" s="26" t="s">
        <v>29</v>
      </c>
      <c r="H10" s="62" t="s">
        <v>108</v>
      </c>
      <c r="I10" s="62"/>
      <c r="J10" s="62"/>
      <c r="K10" s="32">
        <f>E10/$E$7</f>
        <v>8.2322566205446715E-2</v>
      </c>
      <c r="L10" s="33" t="s">
        <v>31</v>
      </c>
    </row>
    <row r="11" spans="1:14" ht="18" customHeight="1">
      <c r="A11" s="27" t="s">
        <v>110</v>
      </c>
    </row>
    <row r="12" spans="1:14" ht="18" customHeight="1">
      <c r="A12" s="59" t="s">
        <v>111</v>
      </c>
      <c r="B12" s="59"/>
      <c r="C12" s="31">
        <f>_xlfn.IFNA(VLOOKUP(封面!B1,'2020决算导出'!A:BC,55,FALSE),"")</f>
        <v>0</v>
      </c>
      <c r="D12" s="26" t="s">
        <v>112</v>
      </c>
      <c r="M12" s="66">
        <f>_xlfn.IFNA(VLOOKUP(封面!B1,'2020决算导出'!A:BD,56,FALSE),"")</f>
        <v>0</v>
      </c>
      <c r="N12" s="66" t="s">
        <v>29</v>
      </c>
    </row>
    <row r="13" spans="1:14" ht="18" customHeight="1">
      <c r="A13" s="29" t="s">
        <v>113</v>
      </c>
      <c r="B13" s="59" t="s">
        <v>114</v>
      </c>
      <c r="C13" s="59"/>
      <c r="D13" s="59"/>
      <c r="E13" s="59"/>
      <c r="F13" s="59"/>
      <c r="G13" s="31">
        <f>_xlfn.IFNA(VLOOKUP(封面!B1,'2020决算导出'!A:BE,57,FALSE),"")</f>
        <v>0</v>
      </c>
      <c r="H13" s="26" t="s">
        <v>115</v>
      </c>
      <c r="J13" s="26" t="s">
        <v>116</v>
      </c>
    </row>
    <row r="14" spans="1:14" ht="18" customHeight="1">
      <c r="A14" s="29">
        <f>_xlfn.IFNA(VLOOKUP(封面!B1,'2020决算导出'!A:BF,58,FALSE),"")</f>
        <v>0</v>
      </c>
      <c r="B14" s="26" t="s">
        <v>117</v>
      </c>
    </row>
    <row r="15" spans="1:14" ht="18" customHeight="1">
      <c r="A15" s="27" t="s">
        <v>118</v>
      </c>
    </row>
    <row r="16" spans="1:14" ht="18" customHeight="1">
      <c r="A16" s="26" t="s">
        <v>119</v>
      </c>
    </row>
    <row r="17" spans="1:14" ht="18" customHeight="1">
      <c r="A17" s="27" t="s">
        <v>120</v>
      </c>
    </row>
    <row r="18" spans="1:14" ht="304.2" customHeight="1">
      <c r="A18" s="58" t="s">
        <v>121</v>
      </c>
      <c r="B18" s="58"/>
      <c r="C18" s="58"/>
      <c r="D18" s="58"/>
      <c r="E18" s="58"/>
      <c r="F18" s="58"/>
      <c r="G18" s="58"/>
      <c r="H18" s="58"/>
      <c r="I18" s="58"/>
      <c r="J18" s="58"/>
      <c r="K18" s="58"/>
      <c r="L18" s="58"/>
      <c r="M18" s="58"/>
      <c r="N18" s="58"/>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E8" sqref="E8"/>
    </sheetView>
  </sheetViews>
  <sheetFormatPr defaultColWidth="9" defaultRowHeight="13.8"/>
  <cols>
    <col min="16" max="16" width="12.88671875"/>
  </cols>
  <sheetData>
    <row r="1" spans="1:14" s="26" customFormat="1" ht="35.4" customHeight="1">
      <c r="A1" s="56" t="s">
        <v>18</v>
      </c>
      <c r="B1" s="56"/>
      <c r="C1" s="56"/>
      <c r="D1" s="56"/>
      <c r="E1" s="56"/>
      <c r="F1" s="56"/>
      <c r="G1" s="56"/>
      <c r="H1" s="56"/>
      <c r="I1" s="56"/>
      <c r="J1" s="56"/>
      <c r="K1" s="56"/>
      <c r="L1" s="56"/>
      <c r="M1" s="56"/>
      <c r="N1" s="56"/>
    </row>
    <row r="2" spans="1:14" ht="81" customHeight="1">
      <c r="A2" s="58" t="s">
        <v>122</v>
      </c>
      <c r="B2" s="58"/>
      <c r="C2" s="58"/>
      <c r="D2" s="58"/>
      <c r="E2" s="58"/>
      <c r="F2" s="58"/>
      <c r="G2" s="58"/>
      <c r="H2" s="58"/>
      <c r="I2" s="58"/>
      <c r="J2" s="58"/>
      <c r="K2" s="58"/>
      <c r="L2" s="58"/>
      <c r="M2" s="58"/>
      <c r="N2" s="58"/>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123</v>
      </c>
      <c r="C1" s="8" t="s">
        <v>124</v>
      </c>
      <c r="D1" s="8" t="s">
        <v>125</v>
      </c>
      <c r="E1" s="8" t="s">
        <v>126</v>
      </c>
      <c r="F1" s="8" t="s">
        <v>127</v>
      </c>
      <c r="G1" s="8" t="s">
        <v>38</v>
      </c>
      <c r="H1" s="8" t="s">
        <v>39</v>
      </c>
      <c r="I1" s="8" t="s">
        <v>40</v>
      </c>
      <c r="J1" s="8" t="s">
        <v>41</v>
      </c>
      <c r="K1" s="8" t="s">
        <v>128</v>
      </c>
      <c r="L1" s="8" t="s">
        <v>129</v>
      </c>
      <c r="M1" s="8" t="s">
        <v>47</v>
      </c>
      <c r="N1" s="8" t="s">
        <v>48</v>
      </c>
      <c r="O1" s="8" t="s">
        <v>130</v>
      </c>
      <c r="P1" s="8" t="s">
        <v>131</v>
      </c>
      <c r="Q1" s="8" t="s">
        <v>56</v>
      </c>
      <c r="R1" s="8" t="s">
        <v>58</v>
      </c>
      <c r="S1" s="8" t="s">
        <v>59</v>
      </c>
      <c r="T1" s="8" t="s">
        <v>60</v>
      </c>
      <c r="U1" s="8" t="s">
        <v>61</v>
      </c>
      <c r="V1" s="8" t="s">
        <v>62</v>
      </c>
      <c r="W1" s="8" t="s">
        <v>63</v>
      </c>
      <c r="X1" s="8" t="s">
        <v>132</v>
      </c>
      <c r="Y1" s="8" t="s">
        <v>87</v>
      </c>
      <c r="Z1" s="8" t="s">
        <v>133</v>
      </c>
      <c r="AA1" s="8" t="s">
        <v>134</v>
      </c>
      <c r="AB1" s="8" t="s">
        <v>135</v>
      </c>
      <c r="AC1" s="8" t="s">
        <v>136</v>
      </c>
      <c r="AD1" s="8" t="s">
        <v>137</v>
      </c>
      <c r="AE1" s="8" t="s">
        <v>138</v>
      </c>
      <c r="AF1" s="8" t="s">
        <v>139</v>
      </c>
      <c r="AG1" s="8" t="s">
        <v>140</v>
      </c>
      <c r="AH1" s="8" t="s">
        <v>141</v>
      </c>
      <c r="AI1" s="8" t="s">
        <v>142</v>
      </c>
      <c r="AJ1" s="8" t="s">
        <v>143</v>
      </c>
      <c r="AK1" s="8" t="s">
        <v>144</v>
      </c>
      <c r="AL1" s="8" t="s">
        <v>145</v>
      </c>
      <c r="AM1" s="8" t="s">
        <v>146</v>
      </c>
      <c r="AN1" s="8" t="s">
        <v>147</v>
      </c>
      <c r="AO1" s="8" t="s">
        <v>148</v>
      </c>
      <c r="AP1" s="8" t="s">
        <v>149</v>
      </c>
      <c r="AQ1" s="8" t="s">
        <v>150</v>
      </c>
      <c r="AR1" s="8" t="s">
        <v>151</v>
      </c>
      <c r="AS1" s="8" t="s">
        <v>152</v>
      </c>
      <c r="AT1" s="8" t="s">
        <v>153</v>
      </c>
      <c r="AU1" s="8" t="s">
        <v>154</v>
      </c>
      <c r="AV1" s="8" t="s">
        <v>155</v>
      </c>
      <c r="AW1" s="8" t="s">
        <v>156</v>
      </c>
      <c r="AX1" s="8" t="s">
        <v>157</v>
      </c>
      <c r="AY1" s="8" t="s">
        <v>104</v>
      </c>
      <c r="AZ1" s="8" t="s">
        <v>105</v>
      </c>
      <c r="BA1" s="8" t="s">
        <v>107</v>
      </c>
      <c r="BB1" s="8" t="s">
        <v>109</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123</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123</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2021-09-08T01:43:10Z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0495128E422645E29960E6B6C0B2B31E</vt:lpwstr>
  </property>
  <property fmtid="{D5CDD505-2E9C-101B-9397-08002B2CF9AE}" pid="3" name="KSOProductBuildVer">
    <vt:lpwstr>2052-11.1.0.10700</vt:lpwstr>
  </property>
</Properties>
</file>