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workbookProtection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c r="G31"/>
  <c r="M30"/>
  <c r="C30"/>
  <c r="E28"/>
  <c r="J26"/>
  <c r="D26"/>
  <c r="L25"/>
  <c r="E25"/>
  <c r="D21"/>
  <c r="I20"/>
  <c r="C20"/>
  <c r="L19"/>
  <c r="G19"/>
  <c r="L16"/>
  <c r="F16"/>
  <c r="D15"/>
  <c r="L12"/>
  <c r="F12"/>
  <c r="H11"/>
  <c r="C11"/>
  <c r="A5"/>
  <c r="F4"/>
  <c r="A3"/>
  <c r="A64" i="5"/>
  <c r="A11" i="1"/>
  <c r="D10" i="5"/>
  <c r="J10" s="1"/>
  <c r="H10" l="1"/>
  <c r="K10" s="1"/>
  <c r="G10"/>
  <c r="G68"/>
  <c r="D32"/>
  <c r="D31"/>
  <c r="D30"/>
  <c r="D29"/>
  <c r="D28"/>
  <c r="D27"/>
  <c r="F26"/>
  <c r="E22"/>
  <c r="D20"/>
  <c r="D19"/>
  <c r="D18"/>
  <c r="D17"/>
  <c r="D15"/>
  <c r="D14"/>
  <c r="D13"/>
  <c r="D12"/>
  <c r="D11"/>
  <c r="D8"/>
  <c r="E6"/>
  <c r="BD165" i="13"/>
  <c r="BB165"/>
  <c r="BA165"/>
  <c r="AZ165"/>
  <c r="AY165"/>
  <c r="AX165"/>
  <c r="AW165"/>
  <c r="AV165"/>
  <c r="AT165"/>
  <c r="AS165"/>
  <c r="AR165"/>
  <c r="AQ165"/>
  <c r="AP165"/>
  <c r="AO165"/>
  <c r="AN165"/>
  <c r="AM165"/>
  <c r="AL165"/>
  <c r="AK165"/>
  <c r="AJ165"/>
  <c r="AI165"/>
  <c r="AH165"/>
  <c r="AG165"/>
  <c r="AF165"/>
  <c r="AE165"/>
  <c r="AD165"/>
  <c r="AC165"/>
  <c r="AB165"/>
  <c r="AA165"/>
  <c r="Z165"/>
  <c r="Y165"/>
  <c r="X165"/>
  <c r="W165"/>
  <c r="V165"/>
  <c r="U165"/>
  <c r="T165"/>
  <c r="S165"/>
  <c r="R165"/>
  <c r="Q165"/>
  <c r="P165"/>
  <c r="O165"/>
  <c r="N165"/>
  <c r="M165"/>
  <c r="L165"/>
  <c r="K165"/>
  <c r="J165"/>
  <c r="I165"/>
  <c r="H165"/>
  <c r="G165"/>
  <c r="F165"/>
  <c r="E165"/>
  <c r="D165"/>
  <c r="H8" i="5" l="1"/>
  <c r="K8" s="1"/>
  <c r="J8"/>
  <c r="G8"/>
  <c r="G17"/>
  <c r="J17"/>
  <c r="H17"/>
  <c r="K17" s="1"/>
  <c r="K22"/>
  <c r="I22"/>
  <c r="L22" s="1"/>
  <c r="H22"/>
  <c r="E1860" i="10" l="1"/>
  <c r="D1860" s="1"/>
  <c r="C1860" s="1"/>
  <c r="E1859"/>
  <c r="D1859" s="1"/>
  <c r="C1859" s="1"/>
  <c r="E1858"/>
  <c r="D1858" s="1"/>
  <c r="C1858" s="1"/>
  <c r="E1857"/>
  <c r="D1857" s="1"/>
  <c r="C1857" s="1"/>
  <c r="E1856"/>
  <c r="D1856" s="1"/>
  <c r="C1856" s="1"/>
  <c r="E1855"/>
  <c r="D1855" s="1"/>
  <c r="C1855" s="1"/>
  <c r="E1854"/>
  <c r="D1854" s="1"/>
  <c r="C1854" s="1"/>
  <c r="E1853"/>
  <c r="D1853" s="1"/>
  <c r="C1853" s="1"/>
  <c r="E1852"/>
  <c r="D1852" s="1"/>
  <c r="C1852" s="1"/>
  <c r="E1851"/>
  <c r="D1851" s="1"/>
  <c r="C1851" s="1"/>
  <c r="E1850"/>
  <c r="D1850" s="1"/>
  <c r="C1850" s="1"/>
  <c r="E1849"/>
  <c r="D1849" s="1"/>
  <c r="C1849" s="1"/>
  <c r="E1848"/>
  <c r="D1848" s="1"/>
  <c r="C1848" s="1"/>
  <c r="E1847"/>
  <c r="D1847" s="1"/>
  <c r="C1847" s="1"/>
  <c r="E1846"/>
  <c r="D1846" s="1"/>
  <c r="C1846" s="1"/>
  <c r="E1845"/>
  <c r="D1845" s="1"/>
  <c r="C1845" s="1"/>
  <c r="E1844"/>
  <c r="D1844" s="1"/>
  <c r="C1844" s="1"/>
  <c r="E1843"/>
  <c r="D1843" s="1"/>
  <c r="C1843" s="1"/>
  <c r="E1842"/>
  <c r="D1842" s="1"/>
  <c r="C1842" s="1"/>
  <c r="E1841"/>
  <c r="D1841" s="1"/>
  <c r="C1841" s="1"/>
  <c r="E1840"/>
  <c r="D1840" s="1"/>
  <c r="C1840" s="1"/>
  <c r="E1839"/>
  <c r="D1839" s="1"/>
  <c r="C1839" s="1"/>
  <c r="E1838"/>
  <c r="D1838" s="1"/>
  <c r="C1838" s="1"/>
  <c r="E1837"/>
  <c r="D1837" s="1"/>
  <c r="C1837" s="1"/>
  <c r="E1836"/>
  <c r="D1836" s="1"/>
  <c r="C1836" s="1"/>
  <c r="E1835"/>
  <c r="D1835" s="1"/>
  <c r="C1835" s="1"/>
  <c r="E1834"/>
  <c r="D1834" s="1"/>
  <c r="C1834" s="1"/>
  <c r="E1833"/>
  <c r="D1833" s="1"/>
  <c r="C1833" s="1"/>
  <c r="E1832"/>
  <c r="D1832" s="1"/>
  <c r="C1832" s="1"/>
  <c r="E1831"/>
  <c r="D1831" s="1"/>
  <c r="E1830"/>
  <c r="D1830" s="1"/>
  <c r="C1830" s="1"/>
  <c r="E1829"/>
  <c r="D1829" s="1"/>
  <c r="C1829" s="1"/>
  <c r="E1828"/>
  <c r="D1828" s="1"/>
  <c r="C1828" s="1"/>
  <c r="E1827"/>
  <c r="D1827" s="1"/>
  <c r="C1827" s="1"/>
  <c r="E1826"/>
  <c r="D1826" s="1"/>
  <c r="C1826" s="1"/>
  <c r="E1825"/>
  <c r="D1825" s="1"/>
  <c r="C1825" s="1"/>
  <c r="E1824"/>
  <c r="D1824" s="1"/>
  <c r="C1824" s="1"/>
  <c r="E1823"/>
  <c r="D1823" s="1"/>
  <c r="C1823" s="1"/>
  <c r="E1822"/>
  <c r="D1822" s="1"/>
  <c r="E1821"/>
  <c r="D1821" s="1"/>
  <c r="C1821" s="1"/>
  <c r="E1820"/>
  <c r="D1820" s="1"/>
  <c r="C1820" s="1"/>
  <c r="E1819"/>
  <c r="D1819" s="1"/>
  <c r="C1819" s="1"/>
  <c r="E1818"/>
  <c r="D1818" s="1"/>
  <c r="C1818" s="1"/>
  <c r="E1817"/>
  <c r="D1817" s="1"/>
  <c r="C1817" s="1"/>
  <c r="E1816"/>
  <c r="D1816" s="1"/>
  <c r="C1816" s="1"/>
  <c r="E1815"/>
  <c r="D1815" s="1"/>
  <c r="C1815" s="1"/>
  <c r="E1814"/>
  <c r="D1814" s="1"/>
  <c r="C1814" s="1"/>
  <c r="E1813"/>
  <c r="D1813" s="1"/>
  <c r="E1812"/>
  <c r="D1812" s="1"/>
  <c r="C1812" s="1"/>
  <c r="E1811"/>
  <c r="D1811" s="1"/>
  <c r="C1811" s="1"/>
  <c r="E1810"/>
  <c r="D1810" s="1"/>
  <c r="C1810" s="1"/>
  <c r="E1809"/>
  <c r="D1809" s="1"/>
  <c r="C1809" s="1"/>
  <c r="E1808"/>
  <c r="D1808" s="1"/>
  <c r="C1808" s="1"/>
  <c r="E1807"/>
  <c r="D1807" s="1"/>
  <c r="C1807" s="1"/>
  <c r="E1806"/>
  <c r="D1806" s="1"/>
  <c r="C1806" s="1"/>
  <c r="E1805"/>
  <c r="D1805" s="1"/>
  <c r="C1805" s="1"/>
  <c r="E1804"/>
  <c r="D1804" s="1"/>
  <c r="C1804" s="1"/>
  <c r="E1803"/>
  <c r="D1803" s="1"/>
  <c r="C1803" s="1"/>
  <c r="E1802"/>
  <c r="D1802" s="1"/>
  <c r="C1802" s="1"/>
  <c r="E1801"/>
  <c r="D1801" s="1"/>
  <c r="C1801" s="1"/>
  <c r="E1800"/>
  <c r="D1800" s="1"/>
  <c r="C1800" s="1"/>
  <c r="E1799"/>
  <c r="D1799" s="1"/>
  <c r="C1799" s="1"/>
  <c r="E1798"/>
  <c r="D1798" s="1"/>
  <c r="C1798" s="1"/>
  <c r="E1797"/>
  <c r="D1797" s="1"/>
  <c r="C1797" s="1"/>
  <c r="E1796"/>
  <c r="D1796" s="1"/>
  <c r="C1796" s="1"/>
  <c r="E1795"/>
  <c r="D1795" s="1"/>
  <c r="C1795" s="1"/>
  <c r="E1794"/>
  <c r="D1794" s="1"/>
  <c r="C1794" s="1"/>
  <c r="E1793"/>
  <c r="D1793" s="1"/>
  <c r="E1792"/>
  <c r="D1792" s="1"/>
  <c r="C1792" s="1"/>
  <c r="E1791"/>
  <c r="D1791" s="1"/>
  <c r="E1790"/>
  <c r="D1790" s="1"/>
  <c r="C1790" s="1"/>
  <c r="E1789"/>
  <c r="D1789" s="1"/>
  <c r="C1789" s="1"/>
  <c r="E1788"/>
  <c r="D1788" s="1"/>
  <c r="C1788" s="1"/>
  <c r="E1787"/>
  <c r="D1787" s="1"/>
  <c r="E1786"/>
  <c r="D1786" s="1"/>
  <c r="C1786" s="1"/>
  <c r="E1785"/>
  <c r="D1785" s="1"/>
  <c r="C1785" s="1"/>
  <c r="E1784"/>
  <c r="D1784" s="1"/>
  <c r="C1784" s="1"/>
  <c r="E1783"/>
  <c r="D1783" s="1"/>
  <c r="C1783" s="1"/>
  <c r="E1782"/>
  <c r="D1782" s="1"/>
  <c r="E1781"/>
  <c r="D1781" s="1"/>
  <c r="E1780"/>
  <c r="D1780" s="1"/>
  <c r="C1780" s="1"/>
  <c r="E1779"/>
  <c r="D1779" s="1"/>
  <c r="C1779" s="1"/>
  <c r="E1778"/>
  <c r="D1778" s="1"/>
  <c r="C1778" s="1"/>
  <c r="E1777"/>
  <c r="D1777" s="1"/>
  <c r="C1777" s="1"/>
  <c r="E1776"/>
  <c r="D1776" s="1"/>
  <c r="C1776" s="1"/>
  <c r="E1775"/>
  <c r="D1775" s="1"/>
  <c r="C1775" s="1"/>
  <c r="E1774"/>
  <c r="D1774" s="1"/>
  <c r="C1774" s="1"/>
  <c r="E1773"/>
  <c r="D1773" s="1"/>
  <c r="E1772"/>
  <c r="D1772" s="1"/>
  <c r="E1771"/>
  <c r="D1771" s="1"/>
  <c r="C1771" s="1"/>
  <c r="E1770"/>
  <c r="D1770" s="1"/>
  <c r="C1770" s="1"/>
  <c r="E1769"/>
  <c r="D1769" s="1"/>
  <c r="C1769" s="1"/>
  <c r="E1768"/>
  <c r="D1768" s="1"/>
  <c r="C1768" s="1"/>
  <c r="E1767"/>
  <c r="D1767" s="1"/>
  <c r="C1767" s="1"/>
  <c r="E1766"/>
  <c r="D1766" s="1"/>
  <c r="C1766" s="1"/>
  <c r="E1765"/>
  <c r="D1765" s="1"/>
  <c r="C1765" s="1"/>
  <c r="E1764"/>
  <c r="D1764" s="1"/>
  <c r="E1763"/>
  <c r="D1763" s="1"/>
  <c r="C1763" s="1"/>
  <c r="E1762"/>
  <c r="D1762" s="1"/>
  <c r="C1762" s="1"/>
  <c r="E1761"/>
  <c r="D1761" s="1"/>
  <c r="C1761" s="1"/>
  <c r="E1760"/>
  <c r="D1760" s="1"/>
  <c r="C1760" s="1"/>
  <c r="E1759"/>
  <c r="D1759" s="1"/>
  <c r="C1759" s="1"/>
  <c r="E1758"/>
  <c r="D1758" s="1"/>
  <c r="C1758" s="1"/>
  <c r="E1757"/>
  <c r="D1757" s="1"/>
  <c r="C1757" s="1"/>
  <c r="E1756"/>
  <c r="D1756" s="1"/>
  <c r="E1755"/>
  <c r="D1755" s="1"/>
  <c r="C1755" s="1"/>
  <c r="E1754"/>
  <c r="D1754" s="1"/>
  <c r="E1753"/>
  <c r="D1753" s="1"/>
  <c r="C1753" s="1"/>
  <c r="E1752"/>
  <c r="D1752" s="1"/>
  <c r="C1752" s="1"/>
  <c r="E1751"/>
  <c r="D1751" s="1"/>
  <c r="C1751" s="1"/>
  <c r="E1750"/>
  <c r="D1750" s="1"/>
  <c r="C1750" s="1"/>
  <c r="E1749"/>
  <c r="D1749" s="1"/>
  <c r="E1748"/>
  <c r="D1748" s="1"/>
  <c r="C1748" s="1"/>
  <c r="E1747"/>
  <c r="D1747" s="1"/>
  <c r="C1747" s="1"/>
  <c r="E1746"/>
  <c r="D1746" s="1"/>
  <c r="C1746" s="1"/>
  <c r="E1745"/>
  <c r="D1745" s="1"/>
  <c r="C1745" s="1"/>
  <c r="E1744"/>
  <c r="D1744" s="1"/>
  <c r="C1744" s="1"/>
  <c r="E1743"/>
  <c r="D1743" s="1"/>
  <c r="E1742"/>
  <c r="D1742" s="1"/>
  <c r="C1742" s="1"/>
  <c r="E1741"/>
  <c r="D1741" s="1"/>
  <c r="E1740"/>
  <c r="D1740" s="1"/>
  <c r="C1740" s="1"/>
  <c r="E1739"/>
  <c r="D1739" s="1"/>
  <c r="C1739" s="1"/>
  <c r="E1738"/>
  <c r="D1738" s="1"/>
  <c r="C1738" s="1"/>
  <c r="E1737"/>
  <c r="D1737" s="1"/>
  <c r="C1737" s="1"/>
  <c r="E1736"/>
  <c r="D1736" s="1"/>
  <c r="C1736" s="1"/>
  <c r="E1735"/>
  <c r="D1735" s="1"/>
  <c r="C1735" s="1"/>
  <c r="E1734"/>
  <c r="D1734" s="1"/>
  <c r="E1733"/>
  <c r="D1733" s="1"/>
  <c r="E1732"/>
  <c r="D1732" s="1"/>
  <c r="C1732" s="1"/>
  <c r="E1731"/>
  <c r="D1731" s="1"/>
  <c r="C1731" s="1"/>
  <c r="E1730"/>
  <c r="D1730" s="1"/>
  <c r="C1730" s="1"/>
  <c r="E1729"/>
  <c r="D1729" s="1"/>
  <c r="C1729" s="1"/>
  <c r="E1728"/>
  <c r="D1728" s="1"/>
  <c r="C1728" s="1"/>
  <c r="E1727"/>
  <c r="D1727" s="1"/>
  <c r="C1727" s="1"/>
  <c r="E1726"/>
  <c r="D1726" s="1"/>
  <c r="C1726" s="1"/>
  <c r="E1725"/>
  <c r="D1725" s="1"/>
  <c r="E1724"/>
  <c r="D1724" s="1"/>
  <c r="C1724" s="1"/>
  <c r="E1723"/>
  <c r="D1723" s="1"/>
  <c r="C1723" s="1"/>
  <c r="E1722"/>
  <c r="D1722" s="1"/>
  <c r="C1722" s="1"/>
  <c r="E1721"/>
  <c r="D1721" s="1"/>
  <c r="C1721" s="1"/>
  <c r="E1720"/>
  <c r="D1720" s="1"/>
  <c r="C1720" s="1"/>
  <c r="E1719"/>
  <c r="D1719" s="1"/>
  <c r="C1719" s="1"/>
  <c r="E1718"/>
  <c r="D1718" s="1"/>
  <c r="C1718" s="1"/>
  <c r="E1717"/>
  <c r="D1717" s="1"/>
  <c r="E1716"/>
  <c r="D1716" s="1"/>
  <c r="C1716" s="1"/>
  <c r="E1715"/>
  <c r="D1715" s="1"/>
  <c r="E1714"/>
  <c r="D1714" s="1"/>
  <c r="C1714" s="1"/>
  <c r="E1713"/>
  <c r="D1713" s="1"/>
  <c r="C1713" s="1"/>
  <c r="E1712"/>
  <c r="D1712" s="1"/>
  <c r="C1712" s="1"/>
  <c r="E1711"/>
  <c r="D1711" s="1"/>
  <c r="C1711" s="1"/>
  <c r="E1710"/>
  <c r="D1710" s="1"/>
  <c r="C1710" s="1"/>
  <c r="E1709"/>
  <c r="D1709" s="1"/>
  <c r="C1709" s="1"/>
  <c r="E1708"/>
  <c r="D1708"/>
  <c r="E1707"/>
  <c r="D1707" s="1"/>
  <c r="C1707" s="1"/>
  <c r="E1706"/>
  <c r="D1706" s="1"/>
  <c r="C1706" s="1"/>
  <c r="E1705"/>
  <c r="D1705" s="1"/>
  <c r="C1705" s="1"/>
  <c r="E1704"/>
  <c r="D1704" s="1"/>
  <c r="C1704" s="1"/>
  <c r="E1703"/>
  <c r="D1703" s="1"/>
  <c r="E1702"/>
  <c r="D1702" s="1"/>
  <c r="C1702" s="1"/>
  <c r="E1701"/>
  <c r="D1701" s="1"/>
  <c r="C1701" s="1"/>
  <c r="E1700"/>
  <c r="D1700" s="1"/>
  <c r="C1700" s="1"/>
  <c r="E1699"/>
  <c r="D1699"/>
  <c r="C1699" s="1"/>
  <c r="E1698"/>
  <c r="D1698" s="1"/>
  <c r="E1697"/>
  <c r="D1697" s="1"/>
  <c r="C1697" s="1"/>
  <c r="E1696"/>
  <c r="D1696"/>
  <c r="C1696" s="1"/>
  <c r="E1695"/>
  <c r="D1695" s="1"/>
  <c r="C1695" s="1"/>
  <c r="E1694"/>
  <c r="D1694" s="1"/>
  <c r="C1694" s="1"/>
  <c r="E1693"/>
  <c r="D1693" s="1"/>
  <c r="C1693" s="1"/>
  <c r="E1692"/>
  <c r="D1692" s="1"/>
  <c r="C1692" s="1"/>
  <c r="E1691"/>
  <c r="D1691" s="1"/>
  <c r="C1691" s="1"/>
  <c r="E1690"/>
  <c r="D1690" s="1"/>
  <c r="E1689"/>
  <c r="D1689" s="1"/>
  <c r="C1689" s="1"/>
  <c r="E1688"/>
  <c r="D1688" s="1"/>
  <c r="C1688" s="1"/>
  <c r="E1687"/>
  <c r="D1687"/>
  <c r="C1687" s="1"/>
  <c r="E1686"/>
  <c r="D1686" s="1"/>
  <c r="C1686" s="1"/>
  <c r="E1685"/>
  <c r="D1685" s="1"/>
  <c r="C1685" s="1"/>
  <c r="E1684"/>
  <c r="D1684" s="1"/>
  <c r="C1684" s="1"/>
  <c r="E1683"/>
  <c r="D1683" s="1"/>
  <c r="C1683" s="1"/>
  <c r="E1682"/>
  <c r="D1682" s="1"/>
  <c r="C1682" s="1"/>
  <c r="E1681"/>
  <c r="D1681" s="1"/>
  <c r="E1680"/>
  <c r="D1680" s="1"/>
  <c r="C1680" s="1"/>
  <c r="E1679"/>
  <c r="D1679" s="1"/>
  <c r="C1679" s="1"/>
  <c r="E1678"/>
  <c r="D1678" s="1"/>
  <c r="C1678" s="1"/>
  <c r="E1677"/>
  <c r="D1677" s="1"/>
  <c r="E1676"/>
  <c r="D1676" s="1"/>
  <c r="C1676" s="1"/>
  <c r="E1675"/>
  <c r="D1675" s="1"/>
  <c r="C1675" s="1"/>
  <c r="E1674"/>
  <c r="D1674" s="1"/>
  <c r="C1674" s="1"/>
  <c r="E1673"/>
  <c r="D1673" s="1"/>
  <c r="C1673" s="1"/>
  <c r="E1672"/>
  <c r="D1672" s="1"/>
  <c r="C1672" s="1"/>
  <c r="E1671"/>
  <c r="D1671" s="1"/>
  <c r="E1670"/>
  <c r="D1670" s="1"/>
  <c r="C1670" s="1"/>
  <c r="E1669"/>
  <c r="D1669" s="1"/>
  <c r="C1669" s="1"/>
  <c r="E1668"/>
  <c r="D1668" s="1"/>
  <c r="C1668" s="1"/>
  <c r="E1667"/>
  <c r="D1667" s="1"/>
  <c r="C1667" s="1"/>
  <c r="E1666"/>
  <c r="D1666" s="1"/>
  <c r="C1666" s="1"/>
  <c r="E1665"/>
  <c r="D1665" s="1"/>
  <c r="C1665" s="1"/>
  <c r="E1664"/>
  <c r="D1664" s="1"/>
  <c r="C1664" s="1"/>
  <c r="E1663"/>
  <c r="D1663" s="1"/>
  <c r="C1663" s="1"/>
  <c r="E1662"/>
  <c r="D1662" s="1"/>
  <c r="C1662" s="1"/>
  <c r="E1661"/>
  <c r="D1661" s="1"/>
  <c r="C1661" s="1"/>
  <c r="E1660"/>
  <c r="D1660" s="1"/>
  <c r="E1659"/>
  <c r="D1659" s="1"/>
  <c r="C1659" s="1"/>
  <c r="E1658"/>
  <c r="D1658" s="1"/>
  <c r="C1658" s="1"/>
  <c r="E1657"/>
  <c r="D1657" s="1"/>
  <c r="C1657" s="1"/>
  <c r="E1656"/>
  <c r="D1656" s="1"/>
  <c r="C1656" s="1"/>
  <c r="E1655"/>
  <c r="D1655" s="1"/>
  <c r="C1655" s="1"/>
  <c r="E1654"/>
  <c r="D1654" s="1"/>
  <c r="C1654" s="1"/>
  <c r="E1653"/>
  <c r="D1653" s="1"/>
  <c r="C1653" s="1"/>
  <c r="E1652"/>
  <c r="D1652" s="1"/>
  <c r="C1652" s="1"/>
  <c r="E1651"/>
  <c r="D1651" s="1"/>
  <c r="C1651" s="1"/>
  <c r="E1650"/>
  <c r="D1650" s="1"/>
  <c r="C1650" s="1"/>
  <c r="E1649"/>
  <c r="D1649" s="1"/>
  <c r="E1648"/>
  <c r="D1648" s="1"/>
  <c r="E1647"/>
  <c r="D1647" s="1"/>
  <c r="C1647" s="1"/>
  <c r="E1646"/>
  <c r="D1646" s="1"/>
  <c r="C1646" s="1"/>
  <c r="E1645"/>
  <c r="D1645" s="1"/>
  <c r="C1645" s="1"/>
  <c r="E1644"/>
  <c r="D1644" s="1"/>
  <c r="C1644" s="1"/>
  <c r="E1643"/>
  <c r="D1643" s="1"/>
  <c r="C1643" s="1"/>
  <c r="E1642"/>
  <c r="D1642" s="1"/>
  <c r="C1642" s="1"/>
  <c r="E1641"/>
  <c r="D1641" s="1"/>
  <c r="C1641" s="1"/>
  <c r="E1640"/>
  <c r="D1640" s="1"/>
  <c r="C1640" s="1"/>
  <c r="E1639"/>
  <c r="D1639" s="1"/>
  <c r="C1639" s="1"/>
  <c r="E1638"/>
  <c r="D1638" s="1"/>
  <c r="C1638" s="1"/>
  <c r="E1637"/>
  <c r="D1637" s="1"/>
  <c r="E1636"/>
  <c r="D1636" s="1"/>
  <c r="C1636" s="1"/>
  <c r="E1635"/>
  <c r="D1635" s="1"/>
  <c r="C1635" s="1"/>
  <c r="E1634"/>
  <c r="D1634" s="1"/>
  <c r="C1634" s="1"/>
  <c r="E1633"/>
  <c r="D1633" s="1"/>
  <c r="C1633" s="1"/>
  <c r="E1632"/>
  <c r="D1632" s="1"/>
  <c r="C1632" s="1"/>
  <c r="E1631"/>
  <c r="D1631" s="1"/>
  <c r="C1631" s="1"/>
  <c r="E1630"/>
  <c r="D1630" s="1"/>
  <c r="C1630" s="1"/>
  <c r="E1629"/>
  <c r="D1629" s="1"/>
  <c r="C1629" s="1"/>
  <c r="E1628"/>
  <c r="D1628" s="1"/>
  <c r="C1628" s="1"/>
  <c r="E1627"/>
  <c r="D1627" s="1"/>
  <c r="C1627" s="1"/>
  <c r="E1626"/>
  <c r="D1626" s="1"/>
  <c r="C1626" s="1"/>
  <c r="E1625"/>
  <c r="D1625" s="1"/>
  <c r="C1625" s="1"/>
  <c r="E1624"/>
  <c r="D1624" s="1"/>
  <c r="C1624" s="1"/>
  <c r="E1623"/>
  <c r="D1623" s="1"/>
  <c r="C1623" s="1"/>
  <c r="E1622"/>
  <c r="D1622" s="1"/>
  <c r="C1622" s="1"/>
  <c r="E1621"/>
  <c r="D1621" s="1"/>
  <c r="C1621" s="1"/>
  <c r="E1620"/>
  <c r="D1620" s="1"/>
  <c r="E1619"/>
  <c r="D1619" s="1"/>
  <c r="C1619" s="1"/>
  <c r="E1618"/>
  <c r="D1618" s="1"/>
  <c r="C1618" s="1"/>
  <c r="E1617"/>
  <c r="D1617" s="1"/>
  <c r="E1616"/>
  <c r="D1616" s="1"/>
  <c r="C1616" s="1"/>
  <c r="E1615"/>
  <c r="D1615" s="1"/>
  <c r="C1615" s="1"/>
  <c r="E1614"/>
  <c r="D1614" s="1"/>
  <c r="C1614" s="1"/>
  <c r="E1613"/>
  <c r="D1613" s="1"/>
  <c r="C1613" s="1"/>
  <c r="E1612"/>
  <c r="D1612"/>
  <c r="C1612" s="1"/>
  <c r="E1611"/>
  <c r="D1611" s="1"/>
  <c r="C1611" s="1"/>
  <c r="E1610"/>
  <c r="D1610" s="1"/>
  <c r="E1609"/>
  <c r="D1609" s="1"/>
  <c r="C1609" s="1"/>
  <c r="E1608"/>
  <c r="D1608" s="1"/>
  <c r="C1608" s="1"/>
  <c r="E1607"/>
  <c r="D1607" s="1"/>
  <c r="C1607" s="1"/>
  <c r="E1606"/>
  <c r="D1606" s="1"/>
  <c r="C1606" s="1"/>
  <c r="E1605"/>
  <c r="D1605" s="1"/>
  <c r="E1604"/>
  <c r="D1604" s="1"/>
  <c r="C1604" s="1"/>
  <c r="E1603"/>
  <c r="D1603" s="1"/>
  <c r="C1603" s="1"/>
  <c r="E1602"/>
  <c r="D1602" s="1"/>
  <c r="C1602" s="1"/>
  <c r="E1601"/>
  <c r="D1601" s="1"/>
  <c r="C1601" s="1"/>
  <c r="E1600"/>
  <c r="D1600" s="1"/>
  <c r="E1599"/>
  <c r="D1599" s="1"/>
  <c r="C1599" s="1"/>
  <c r="E1598"/>
  <c r="D1598" s="1"/>
  <c r="C1598" s="1"/>
  <c r="E1597"/>
  <c r="D1597" s="1"/>
  <c r="C1597" s="1"/>
  <c r="E1596"/>
  <c r="D1596" s="1"/>
  <c r="C1596" s="1"/>
  <c r="E1595"/>
  <c r="D1595" s="1"/>
  <c r="C1595" s="1"/>
  <c r="E1594"/>
  <c r="D1594" s="1"/>
  <c r="C1594" s="1"/>
  <c r="E1593"/>
  <c r="D1593" s="1"/>
  <c r="C1593" s="1"/>
  <c r="E1592"/>
  <c r="D1592" s="1"/>
  <c r="C1592" s="1"/>
  <c r="E1591"/>
  <c r="D1591" s="1"/>
  <c r="C1591" s="1"/>
  <c r="E1590"/>
  <c r="D1590" s="1"/>
  <c r="C1590" s="1"/>
  <c r="E1589"/>
  <c r="D1589" s="1"/>
  <c r="C1589" s="1"/>
  <c r="E1588"/>
  <c r="D1588" s="1"/>
  <c r="E1587"/>
  <c r="D1587" s="1"/>
  <c r="C1587" s="1"/>
  <c r="E1586"/>
  <c r="D1586" s="1"/>
  <c r="C1586" s="1"/>
  <c r="E1585"/>
  <c r="D1585" s="1"/>
  <c r="C1585" s="1"/>
  <c r="E1584"/>
  <c r="D1584" s="1"/>
  <c r="C1584" s="1"/>
  <c r="E1583"/>
  <c r="D1583" s="1"/>
  <c r="C1583" s="1"/>
  <c r="E1582"/>
  <c r="D1582" s="1"/>
  <c r="C1582" s="1"/>
  <c r="E1581"/>
  <c r="D1581" s="1"/>
  <c r="C1581" s="1"/>
  <c r="E1580"/>
  <c r="D1580" s="1"/>
  <c r="C1580" s="1"/>
  <c r="E1579"/>
  <c r="D1579"/>
  <c r="C1579" s="1"/>
  <c r="E1578"/>
  <c r="D1578" s="1"/>
  <c r="E1577"/>
  <c r="D1577" s="1"/>
  <c r="C1577" s="1"/>
  <c r="E1576"/>
  <c r="D1576" s="1"/>
  <c r="C1576" s="1"/>
  <c r="E1575"/>
  <c r="D1575" s="1"/>
  <c r="C1575" s="1"/>
  <c r="E1574"/>
  <c r="D1574" s="1"/>
  <c r="E1573"/>
  <c r="D1573" s="1"/>
  <c r="C1573" s="1"/>
  <c r="E1572"/>
  <c r="D1572" s="1"/>
  <c r="C1572" s="1"/>
  <c r="E1571"/>
  <c r="D1571" s="1"/>
  <c r="C1571" s="1"/>
  <c r="E1570"/>
  <c r="D1570" s="1"/>
  <c r="C1570" s="1"/>
  <c r="E1569"/>
  <c r="D1569" s="1"/>
  <c r="C1569" s="1"/>
  <c r="E1568"/>
  <c r="D1568"/>
  <c r="C1568" s="1"/>
  <c r="E1567"/>
  <c r="D1567" s="1"/>
  <c r="E1566"/>
  <c r="D1566" s="1"/>
  <c r="C1566" s="1"/>
  <c r="E1565"/>
  <c r="D1565" s="1"/>
  <c r="C1565" s="1"/>
  <c r="E1564"/>
  <c r="D1564" s="1"/>
  <c r="C1564" s="1"/>
  <c r="E1563"/>
  <c r="D1563" s="1"/>
  <c r="C1563" s="1"/>
  <c r="E1562"/>
  <c r="D1562" s="1"/>
  <c r="C1562" s="1"/>
  <c r="E1561"/>
  <c r="D1561" s="1"/>
  <c r="C1561" s="1"/>
  <c r="E1560"/>
  <c r="D1560" s="1"/>
  <c r="C1560" s="1"/>
  <c r="E1559"/>
  <c r="D1559"/>
  <c r="C1559" s="1"/>
  <c r="E1558"/>
  <c r="D1558" s="1"/>
  <c r="E1557"/>
  <c r="D1557" s="1"/>
  <c r="C1557" s="1"/>
  <c r="E1556"/>
  <c r="D1556"/>
  <c r="C1556" s="1"/>
  <c r="E1555"/>
  <c r="D1555" s="1"/>
  <c r="C1555" s="1"/>
  <c r="E1554"/>
  <c r="D1554" s="1"/>
  <c r="E1553"/>
  <c r="D1553" s="1"/>
  <c r="C1553" s="1"/>
  <c r="E1552"/>
  <c r="D1552" s="1"/>
  <c r="C1552" s="1"/>
  <c r="E1551"/>
  <c r="D1551" s="1"/>
  <c r="C1551" s="1"/>
  <c r="E1550"/>
  <c r="D1550" s="1"/>
  <c r="C1550" s="1"/>
  <c r="E1549"/>
  <c r="D1549" s="1"/>
  <c r="C1549" s="1"/>
  <c r="E1548"/>
  <c r="D1548" s="1"/>
  <c r="C1548" s="1"/>
  <c r="E1547"/>
  <c r="D1547" s="1"/>
  <c r="E1546"/>
  <c r="D1546" s="1"/>
  <c r="C1546" s="1"/>
  <c r="E1545"/>
  <c r="D1545" s="1"/>
  <c r="C1545" s="1"/>
  <c r="E1544"/>
  <c r="D1544" s="1"/>
  <c r="C1544" s="1"/>
  <c r="E1543"/>
  <c r="D1543" s="1"/>
  <c r="C1543" s="1"/>
  <c r="E1542"/>
  <c r="D1542" s="1"/>
  <c r="C1542" s="1"/>
  <c r="E1541"/>
  <c r="D1541" s="1"/>
  <c r="C1541" s="1"/>
  <c r="E1540"/>
  <c r="D1540" s="1"/>
  <c r="C1540" s="1"/>
  <c r="E1539"/>
  <c r="D1539"/>
  <c r="C1539" s="1"/>
  <c r="E1538"/>
  <c r="D1538" s="1"/>
  <c r="C1538" s="1"/>
  <c r="E1537"/>
  <c r="D1537" s="1"/>
  <c r="E1536"/>
  <c r="D1536"/>
  <c r="C1536" s="1"/>
  <c r="E1535"/>
  <c r="D1535" s="1"/>
  <c r="C1535" s="1"/>
  <c r="E1534"/>
  <c r="D1534" s="1"/>
  <c r="C1534" s="1"/>
  <c r="E1533"/>
  <c r="D1533" s="1"/>
  <c r="E1532"/>
  <c r="D1532" s="1"/>
  <c r="C1532" s="1"/>
  <c r="E1531"/>
  <c r="D1531" s="1"/>
  <c r="C1531" s="1"/>
  <c r="E1530"/>
  <c r="D1530" s="1"/>
  <c r="C1530" s="1"/>
  <c r="E1529"/>
  <c r="D1529" s="1"/>
  <c r="C1529" s="1"/>
  <c r="E1528"/>
  <c r="D1528" s="1"/>
  <c r="C1528" s="1"/>
  <c r="E1527"/>
  <c r="D1527"/>
  <c r="E1526"/>
  <c r="D1526" s="1"/>
  <c r="C1526" s="1"/>
  <c r="E1525"/>
  <c r="D1525" s="1"/>
  <c r="C1525" s="1"/>
  <c r="E1524"/>
  <c r="D1524" s="1"/>
  <c r="C1524" s="1"/>
  <c r="E1523"/>
  <c r="D1523" s="1"/>
  <c r="C1523" s="1"/>
  <c r="E1522"/>
  <c r="D1522" s="1"/>
  <c r="C1522" s="1"/>
  <c r="E1521"/>
  <c r="D1521" s="1"/>
  <c r="C1521" s="1"/>
  <c r="E1520"/>
  <c r="D1520" s="1"/>
  <c r="C1520" s="1"/>
  <c r="E1519"/>
  <c r="D1519" s="1"/>
  <c r="C1519" s="1"/>
  <c r="E1518"/>
  <c r="D1518" s="1"/>
  <c r="E1517"/>
  <c r="D1517" s="1"/>
  <c r="C1517" s="1"/>
  <c r="E1516"/>
  <c r="D1516"/>
  <c r="C1516" s="1"/>
  <c r="E1515"/>
  <c r="D1515" s="1"/>
  <c r="C1515" s="1"/>
  <c r="E1514"/>
  <c r="D1514" s="1"/>
  <c r="E1513"/>
  <c r="D1513" s="1"/>
  <c r="C1513" s="1"/>
  <c r="E1512"/>
  <c r="D1512" s="1"/>
  <c r="C1512" s="1"/>
  <c r="E1511"/>
  <c r="D1511" s="1"/>
  <c r="C1511" s="1"/>
  <c r="E1510"/>
  <c r="D1510" s="1"/>
  <c r="C1510" s="1"/>
  <c r="E1509"/>
  <c r="D1509" s="1"/>
  <c r="C1509" s="1"/>
  <c r="E1508"/>
  <c r="D1508" s="1"/>
  <c r="E1507"/>
  <c r="D1507"/>
  <c r="C1507" s="1"/>
  <c r="E1506"/>
  <c r="D1506" s="1"/>
  <c r="C1506" s="1"/>
  <c r="E1505"/>
  <c r="D1505" s="1"/>
  <c r="C1505" s="1"/>
  <c r="E1504"/>
  <c r="D1504" s="1"/>
  <c r="C1504" s="1"/>
  <c r="E1503"/>
  <c r="D1503" s="1"/>
  <c r="C1503" s="1"/>
  <c r="E1502"/>
  <c r="D1502" s="1"/>
  <c r="C1502" s="1"/>
  <c r="E1501"/>
  <c r="D1501" s="1"/>
  <c r="C1501" s="1"/>
  <c r="E1500"/>
  <c r="D1500" s="1"/>
  <c r="C1500" s="1"/>
  <c r="E1499"/>
  <c r="D1499" s="1"/>
  <c r="C1499" s="1"/>
  <c r="E1498"/>
  <c r="D1498" s="1"/>
  <c r="E1497"/>
  <c r="D1497" s="1"/>
  <c r="C1497" s="1"/>
  <c r="E1496"/>
  <c r="D1496" s="1"/>
  <c r="C1496" s="1"/>
  <c r="E1495"/>
  <c r="D1495" s="1"/>
  <c r="C1495" s="1"/>
  <c r="E1494"/>
  <c r="D1494" s="1"/>
  <c r="E1493"/>
  <c r="D1493" s="1"/>
  <c r="C1493" s="1"/>
  <c r="E1492"/>
  <c r="D1492" s="1"/>
  <c r="C1492" s="1"/>
  <c r="E1491"/>
  <c r="D1491" s="1"/>
  <c r="C1491" s="1"/>
  <c r="E1490"/>
  <c r="D1490" s="1"/>
  <c r="C1490" s="1"/>
  <c r="E1489"/>
  <c r="D1489" s="1"/>
  <c r="C1489" s="1"/>
  <c r="E1488"/>
  <c r="D1488" s="1"/>
  <c r="E1487"/>
  <c r="D1487" s="1"/>
  <c r="C1487" s="1"/>
  <c r="E1486"/>
  <c r="D1486" s="1"/>
  <c r="C1486" s="1"/>
  <c r="E1485"/>
  <c r="D1485" s="1"/>
  <c r="E1484"/>
  <c r="D1484" s="1"/>
  <c r="C1484" s="1"/>
  <c r="E1483"/>
  <c r="D1483" s="1"/>
  <c r="C1483" s="1"/>
  <c r="E1482"/>
  <c r="D1482" s="1"/>
  <c r="C1482" s="1"/>
  <c r="E1481"/>
  <c r="D1481" s="1"/>
  <c r="C1481" s="1"/>
  <c r="E1480"/>
  <c r="D1480" s="1"/>
  <c r="C1480" s="1"/>
  <c r="E1479"/>
  <c r="D1479" s="1"/>
  <c r="C1479" s="1"/>
  <c r="E1478"/>
  <c r="D1478" s="1"/>
  <c r="E1477"/>
  <c r="D1477" s="1"/>
  <c r="C1477" s="1"/>
  <c r="E1476"/>
  <c r="D1476" s="1"/>
  <c r="C1476" s="1"/>
  <c r="E1475"/>
  <c r="D1475" s="1"/>
  <c r="C1475" s="1"/>
  <c r="E1474"/>
  <c r="D1474" s="1"/>
  <c r="E1473"/>
  <c r="D1473" s="1"/>
  <c r="C1473" s="1"/>
  <c r="E1472"/>
  <c r="D1472" s="1"/>
  <c r="C1472" s="1"/>
  <c r="E1471"/>
  <c r="D1471" s="1"/>
  <c r="C1471" s="1"/>
  <c r="E1470"/>
  <c r="D1470" s="1"/>
  <c r="C1470" s="1"/>
  <c r="E1469"/>
  <c r="D1469" s="1"/>
  <c r="C1469" s="1"/>
  <c r="E1468"/>
  <c r="D1468" s="1"/>
  <c r="E1467"/>
  <c r="D1467" s="1"/>
  <c r="C1467" s="1"/>
  <c r="E1466"/>
  <c r="D1466" s="1"/>
  <c r="C1466" s="1"/>
  <c r="E1465"/>
  <c r="D1465" s="1"/>
  <c r="C1465" s="1"/>
  <c r="E1464"/>
  <c r="D1464" s="1"/>
  <c r="C1464" s="1"/>
  <c r="E1463"/>
  <c r="D1463" s="1"/>
  <c r="C1463" s="1"/>
  <c r="E1462"/>
  <c r="D1462" s="1"/>
  <c r="C1462" s="1"/>
  <c r="E1461"/>
  <c r="D1461" s="1"/>
  <c r="C1461" s="1"/>
  <c r="E1460"/>
  <c r="D1460" s="1"/>
  <c r="C1460" s="1"/>
  <c r="E1459"/>
  <c r="D1459" s="1"/>
  <c r="E1458"/>
  <c r="D1458" s="1"/>
  <c r="C1458" s="1"/>
  <c r="E1457"/>
  <c r="D1457" s="1"/>
  <c r="C1457" s="1"/>
  <c r="E1456"/>
  <c r="D1456" s="1"/>
  <c r="C1456" s="1"/>
  <c r="E1455"/>
  <c r="D1455" s="1"/>
  <c r="C1455" s="1"/>
  <c r="E1454"/>
  <c r="D1454" s="1"/>
  <c r="C1454" s="1"/>
  <c r="E1453"/>
  <c r="D1453" s="1"/>
  <c r="E1452"/>
  <c r="D1452" s="1"/>
  <c r="C1452" s="1"/>
  <c r="E1451"/>
  <c r="D1451" s="1"/>
  <c r="C1451" s="1"/>
  <c r="E1450"/>
  <c r="D1450" s="1"/>
  <c r="C1450" s="1"/>
  <c r="E1449"/>
  <c r="D1449" s="1"/>
  <c r="E1448"/>
  <c r="D1448" s="1"/>
  <c r="C1448" s="1"/>
  <c r="E1447"/>
  <c r="D1447" s="1"/>
  <c r="C1447" s="1"/>
  <c r="E1446"/>
  <c r="D1446" s="1"/>
  <c r="C1446" s="1"/>
  <c r="E1445"/>
  <c r="D1445" s="1"/>
  <c r="C1445" s="1"/>
  <c r="E1444"/>
  <c r="D1444" s="1"/>
  <c r="C1444" s="1"/>
  <c r="E1443"/>
  <c r="D1443" s="1"/>
  <c r="C1443" s="1"/>
  <c r="E1442"/>
  <c r="D1442" s="1"/>
  <c r="C1442" s="1"/>
  <c r="E1441"/>
  <c r="D1441" s="1"/>
  <c r="E1440"/>
  <c r="D1440" s="1"/>
  <c r="E1439"/>
  <c r="D1439"/>
  <c r="C1439" s="1"/>
  <c r="E1438"/>
  <c r="D1438" s="1"/>
  <c r="C1438" s="1"/>
  <c r="E1437"/>
  <c r="D1437" s="1"/>
  <c r="C1437" s="1"/>
  <c r="E1436"/>
  <c r="D1436" s="1"/>
  <c r="C1436" s="1"/>
  <c r="E1435"/>
  <c r="D1435" s="1"/>
  <c r="C1435" s="1"/>
  <c r="E1434"/>
  <c r="D1434" s="1"/>
  <c r="C1434" s="1"/>
  <c r="E1433"/>
  <c r="D1433" s="1"/>
  <c r="C1433" s="1"/>
  <c r="E1432"/>
  <c r="D1432" s="1"/>
  <c r="C1432" s="1"/>
  <c r="E1431"/>
  <c r="D1431" s="1"/>
  <c r="C1431" s="1"/>
  <c r="E1430"/>
  <c r="D1430" s="1"/>
  <c r="C1430" s="1"/>
  <c r="E1429"/>
  <c r="D1429" s="1"/>
  <c r="E1428"/>
  <c r="D1428" s="1"/>
  <c r="C1428" s="1"/>
  <c r="E1427"/>
  <c r="D1427" s="1"/>
  <c r="C1427" s="1"/>
  <c r="E1426"/>
  <c r="D1426" s="1"/>
  <c r="C1426" s="1"/>
  <c r="E1425"/>
  <c r="D1425" s="1"/>
  <c r="C1425" s="1"/>
  <c r="E1424"/>
  <c r="D1424" s="1"/>
  <c r="C1424" s="1"/>
  <c r="E1423"/>
  <c r="D1423" s="1"/>
  <c r="C1423" s="1"/>
  <c r="E1422"/>
  <c r="D1422" s="1"/>
  <c r="C1422" s="1"/>
  <c r="E1421"/>
  <c r="D1421" s="1"/>
  <c r="C1421" s="1"/>
  <c r="E1420"/>
  <c r="D1420" s="1"/>
  <c r="C1420" s="1"/>
  <c r="E1419"/>
  <c r="D1419" s="1"/>
  <c r="E1418"/>
  <c r="D1418" s="1"/>
  <c r="C1418" s="1"/>
  <c r="E1417"/>
  <c r="D1417"/>
  <c r="C1417" s="1"/>
  <c r="E1416"/>
  <c r="D1416" s="1"/>
  <c r="C1416" s="1"/>
  <c r="E1415"/>
  <c r="D1415" s="1"/>
  <c r="C1415" s="1"/>
  <c r="E1414"/>
  <c r="D1414" s="1"/>
  <c r="C1414" s="1"/>
  <c r="E1413"/>
  <c r="D1413" s="1"/>
  <c r="C1413" s="1"/>
  <c r="E1412"/>
  <c r="D1412" s="1"/>
  <c r="C1412" s="1"/>
  <c r="E1411"/>
  <c r="D1411" s="1"/>
  <c r="C1411" s="1"/>
  <c r="E1410"/>
  <c r="D1410" s="1"/>
  <c r="C1410" s="1"/>
  <c r="E1409"/>
  <c r="D1409"/>
  <c r="C1409" s="1"/>
  <c r="E1408"/>
  <c r="D1408" s="1"/>
  <c r="C1408" s="1"/>
  <c r="E1407"/>
  <c r="D1407" s="1"/>
  <c r="E1406"/>
  <c r="D1406" s="1"/>
  <c r="C1406" s="1"/>
  <c r="E1405"/>
  <c r="D1405" s="1"/>
  <c r="C1405" s="1"/>
  <c r="E1404"/>
  <c r="D1404" s="1"/>
  <c r="C1404" s="1"/>
  <c r="E1403"/>
  <c r="D1403" s="1"/>
  <c r="C1403" s="1"/>
  <c r="E1402"/>
  <c r="D1402" s="1"/>
  <c r="C1402" s="1"/>
  <c r="E1401"/>
  <c r="D1401" s="1"/>
  <c r="C1401" s="1"/>
  <c r="E1400"/>
  <c r="D1400" s="1"/>
  <c r="C1400" s="1"/>
  <c r="E1399"/>
  <c r="D1399" s="1"/>
  <c r="C1399" s="1"/>
  <c r="E1398"/>
  <c r="D1398"/>
  <c r="C1398" s="1"/>
  <c r="E1397"/>
  <c r="D1397"/>
  <c r="C1397" s="1"/>
  <c r="E1396"/>
  <c r="D1396" s="1"/>
  <c r="E1395"/>
  <c r="D1395" s="1"/>
  <c r="C1395" s="1"/>
  <c r="E1394"/>
  <c r="D1394" s="1"/>
  <c r="C1394" s="1"/>
  <c r="E1393"/>
  <c r="D1393" s="1"/>
  <c r="C1393" s="1"/>
  <c r="E1392"/>
  <c r="D1392" s="1"/>
  <c r="C1392" s="1"/>
  <c r="E1391"/>
  <c r="D1391" s="1"/>
  <c r="C1391" s="1"/>
  <c r="E1390"/>
  <c r="D1390" s="1"/>
  <c r="C1390" s="1"/>
  <c r="E1389"/>
  <c r="D1389" s="1"/>
  <c r="C1389" s="1"/>
  <c r="E1388"/>
  <c r="D1388" s="1"/>
  <c r="C1388" s="1"/>
  <c r="E1387"/>
  <c r="D1387" s="1"/>
  <c r="C1387" s="1"/>
  <c r="E1386"/>
  <c r="D1386"/>
  <c r="C1386" s="1"/>
  <c r="E1385"/>
  <c r="D1385" s="1"/>
  <c r="E1384"/>
  <c r="D1384" s="1"/>
  <c r="C1384" s="1"/>
  <c r="E1383"/>
  <c r="D1383" s="1"/>
  <c r="C1383" s="1"/>
  <c r="E1382"/>
  <c r="D1382" s="1"/>
  <c r="C1382" s="1"/>
  <c r="E1381"/>
  <c r="D1381" s="1"/>
  <c r="C1381" s="1"/>
  <c r="E1380"/>
  <c r="D1380" s="1"/>
  <c r="C1380" s="1"/>
  <c r="E1379"/>
  <c r="D1379"/>
  <c r="C1379" s="1"/>
  <c r="E1378"/>
  <c r="D1378" s="1"/>
  <c r="C1378" s="1"/>
  <c r="E1377"/>
  <c r="D1377" s="1"/>
  <c r="C1377" s="1"/>
  <c r="E1376"/>
  <c r="D1376" s="1"/>
  <c r="C1376" s="1"/>
  <c r="E1375"/>
  <c r="D1375" s="1"/>
  <c r="C1375" s="1"/>
  <c r="E1374"/>
  <c r="D1374" s="1"/>
  <c r="E1373"/>
  <c r="D1373" s="1"/>
  <c r="C1373" s="1"/>
  <c r="E1372"/>
  <c r="D1372" s="1"/>
  <c r="C1372" s="1"/>
  <c r="E1371"/>
  <c r="D1371" s="1"/>
  <c r="C1371" s="1"/>
  <c r="E1370"/>
  <c r="D1370" s="1"/>
  <c r="C1370" s="1"/>
  <c r="E1369"/>
  <c r="D1369" s="1"/>
  <c r="C1369" s="1"/>
  <c r="E1368"/>
  <c r="D1368" s="1"/>
  <c r="C1368" s="1"/>
  <c r="E1367"/>
  <c r="D1367" s="1"/>
  <c r="C1367" s="1"/>
  <c r="E1366"/>
  <c r="D1366" s="1"/>
  <c r="C1366" s="1"/>
  <c r="E1365"/>
  <c r="D1365" s="1"/>
  <c r="C1365" s="1"/>
  <c r="E1364"/>
  <c r="D1364" s="1"/>
  <c r="C1364" s="1"/>
  <c r="E1363"/>
  <c r="D1363"/>
  <c r="E1362"/>
  <c r="D1362" s="1"/>
  <c r="C1362" s="1"/>
  <c r="E1361"/>
  <c r="D1361" s="1"/>
  <c r="C1361" s="1"/>
  <c r="E1360"/>
  <c r="D1360" s="1"/>
  <c r="C1360" s="1"/>
  <c r="E1359"/>
  <c r="D1359" s="1"/>
  <c r="C1359" s="1"/>
  <c r="E1358"/>
  <c r="D1358" s="1"/>
  <c r="E1357"/>
  <c r="D1357" s="1"/>
  <c r="C1357" s="1"/>
  <c r="E1356"/>
  <c r="D1356" s="1"/>
  <c r="C1356" s="1"/>
  <c r="E1355"/>
  <c r="D1355" s="1"/>
  <c r="C1355" s="1"/>
  <c r="E1354"/>
  <c r="D1354" s="1"/>
  <c r="C1354" s="1"/>
  <c r="E1353"/>
  <c r="D1353" s="1"/>
  <c r="C1353" s="1"/>
  <c r="E1352"/>
  <c r="D1352" s="1"/>
  <c r="C1352" s="1"/>
  <c r="E1351"/>
  <c r="D1351" s="1"/>
  <c r="E1350"/>
  <c r="D1350" s="1"/>
  <c r="C1350" s="1"/>
  <c r="E1349"/>
  <c r="D1349" s="1"/>
  <c r="C1349" s="1"/>
  <c r="E1348"/>
  <c r="D1348" s="1"/>
  <c r="C1348" s="1"/>
  <c r="E1347"/>
  <c r="D1347" s="1"/>
  <c r="C1347" s="1"/>
  <c r="E1346"/>
  <c r="D1346" s="1"/>
  <c r="E1345"/>
  <c r="D1345" s="1"/>
  <c r="C1345" s="1"/>
  <c r="E1344"/>
  <c r="D1344" s="1"/>
  <c r="C1344" s="1"/>
  <c r="E1343"/>
  <c r="D1343" s="1"/>
  <c r="C1343" s="1"/>
  <c r="E1342"/>
  <c r="D1342" s="1"/>
  <c r="C1342" s="1"/>
  <c r="E1341"/>
  <c r="D1341" s="1"/>
  <c r="C1341" s="1"/>
  <c r="E1340"/>
  <c r="D1340" s="1"/>
  <c r="C1340" s="1"/>
  <c r="E1339"/>
  <c r="D1339" s="1"/>
  <c r="E1338"/>
  <c r="D1338" s="1"/>
  <c r="C1338" s="1"/>
  <c r="E1337"/>
  <c r="D1337" s="1"/>
  <c r="C1337" s="1"/>
  <c r="E1336"/>
  <c r="D1336" s="1"/>
  <c r="C1336" s="1"/>
  <c r="E1335"/>
  <c r="D1335"/>
  <c r="C1335" s="1"/>
  <c r="E1334"/>
  <c r="D1334" s="1"/>
  <c r="C1334" s="1"/>
  <c r="E1333"/>
  <c r="D1333" s="1"/>
  <c r="C1333" s="1"/>
  <c r="E1332"/>
  <c r="D1332" s="1"/>
  <c r="C1332" s="1"/>
  <c r="E1331"/>
  <c r="D1331" s="1"/>
  <c r="C1331" s="1"/>
  <c r="E1330"/>
  <c r="D1330" s="1"/>
  <c r="C1330" s="1"/>
  <c r="E1329"/>
  <c r="D1329" s="1"/>
  <c r="C1329" s="1"/>
  <c r="E1328"/>
  <c r="D1328" s="1"/>
  <c r="C1328" s="1"/>
  <c r="E1327"/>
  <c r="D1327" s="1"/>
  <c r="E1326"/>
  <c r="D1326" s="1"/>
  <c r="C1326" s="1"/>
  <c r="E1325"/>
  <c r="D1325" s="1"/>
  <c r="C1325" s="1"/>
  <c r="E1324"/>
  <c r="D1324" s="1"/>
  <c r="C1324" s="1"/>
  <c r="E1323"/>
  <c r="D1323" s="1"/>
  <c r="C1323" s="1"/>
  <c r="E1322"/>
  <c r="D1322" s="1"/>
  <c r="C1322" s="1"/>
  <c r="E1321"/>
  <c r="D1321" s="1"/>
  <c r="C1321" s="1"/>
  <c r="E1320"/>
  <c r="D1320" s="1"/>
  <c r="E1319"/>
  <c r="D1319" s="1"/>
  <c r="C1319" s="1"/>
  <c r="E1318"/>
  <c r="D1318" s="1"/>
  <c r="C1318" s="1"/>
  <c r="E1317"/>
  <c r="D1317" s="1"/>
  <c r="C1317" s="1"/>
  <c r="E1316"/>
  <c r="D1316" s="1"/>
  <c r="E1315"/>
  <c r="D1315" s="1"/>
  <c r="C1315" s="1"/>
  <c r="E1314"/>
  <c r="D1314" s="1"/>
  <c r="C1314" s="1"/>
  <c r="E1313"/>
  <c r="D1313" s="1"/>
  <c r="C1313" s="1"/>
  <c r="E1312"/>
  <c r="D1312" s="1"/>
  <c r="C1312" s="1"/>
  <c r="E1311"/>
  <c r="D1311" s="1"/>
  <c r="C1311" s="1"/>
  <c r="E1310"/>
  <c r="D1310" s="1"/>
  <c r="C1310" s="1"/>
  <c r="E1309"/>
  <c r="D1309" s="1"/>
  <c r="C1309" s="1"/>
  <c r="E1308"/>
  <c r="D1308" s="1"/>
  <c r="C1308" s="1"/>
  <c r="E1307"/>
  <c r="D1307" s="1"/>
  <c r="C1307" s="1"/>
  <c r="E1306"/>
  <c r="D1306" s="1"/>
  <c r="C1306" s="1"/>
  <c r="E1305"/>
  <c r="D1305" s="1"/>
  <c r="C1305" s="1"/>
  <c r="E1304"/>
  <c r="D1304" s="1"/>
  <c r="E1303"/>
  <c r="D1303" s="1"/>
  <c r="C1303" s="1"/>
  <c r="E1302"/>
  <c r="D1302" s="1"/>
  <c r="C1302" s="1"/>
  <c r="E1301"/>
  <c r="D1301" s="1"/>
  <c r="C1301" s="1"/>
  <c r="E1300"/>
  <c r="D1300" s="1"/>
  <c r="C1300" s="1"/>
  <c r="E1299"/>
  <c r="D1299" s="1"/>
  <c r="C1299" s="1"/>
  <c r="E1298"/>
  <c r="D1298" s="1"/>
  <c r="C1298" s="1"/>
  <c r="E1297"/>
  <c r="D1297" s="1"/>
  <c r="C1297" s="1"/>
  <c r="E1296"/>
  <c r="D1296" s="1"/>
  <c r="E1295"/>
  <c r="D1295" s="1"/>
  <c r="C1295" s="1"/>
  <c r="E1294"/>
  <c r="D1294" s="1"/>
  <c r="C1294" s="1"/>
  <c r="E1293"/>
  <c r="D1293" s="1"/>
  <c r="E1292"/>
  <c r="D1292" s="1"/>
  <c r="C1292" s="1"/>
  <c r="E1291"/>
  <c r="D1291" s="1"/>
  <c r="C1291" s="1"/>
  <c r="E1290"/>
  <c r="D1290" s="1"/>
  <c r="C1290" s="1"/>
  <c r="E1289"/>
  <c r="D1289" s="1"/>
  <c r="C1289" s="1"/>
  <c r="E1288"/>
  <c r="D1288" s="1"/>
  <c r="C1288" s="1"/>
  <c r="E1287"/>
  <c r="D1287" s="1"/>
  <c r="C1287" s="1"/>
  <c r="E1286"/>
  <c r="D1286" s="1"/>
  <c r="C1286" s="1"/>
  <c r="E1285"/>
  <c r="D1285" s="1"/>
  <c r="C1285" s="1"/>
  <c r="E1284"/>
  <c r="D1284" s="1"/>
  <c r="E1283"/>
  <c r="D1283"/>
  <c r="C1283" s="1"/>
  <c r="E1282"/>
  <c r="D1282" s="1"/>
  <c r="C1282" s="1"/>
  <c r="E1281"/>
  <c r="D1281" s="1"/>
  <c r="E1280"/>
  <c r="D1280" s="1"/>
  <c r="C1280" s="1"/>
  <c r="E1279"/>
  <c r="D1279" s="1"/>
  <c r="C1279" s="1"/>
  <c r="E1278"/>
  <c r="D1278" s="1"/>
  <c r="C1278" s="1"/>
  <c r="E1277"/>
  <c r="D1277" s="1"/>
  <c r="C1277" s="1"/>
  <c r="E1276"/>
  <c r="D1276" s="1"/>
  <c r="C1276" s="1"/>
  <c r="E1275"/>
  <c r="D1275" s="1"/>
  <c r="C1275" s="1"/>
  <c r="E1274"/>
  <c r="D1274" s="1"/>
  <c r="C1274" s="1"/>
  <c r="E1273"/>
  <c r="D1273" s="1"/>
  <c r="C1273" s="1"/>
  <c r="E1272"/>
  <c r="D1272" s="1"/>
  <c r="E1271"/>
  <c r="D1271" s="1"/>
  <c r="C1271" s="1"/>
  <c r="E1270"/>
  <c r="D1270" s="1"/>
  <c r="C1270" s="1"/>
  <c r="E1269"/>
  <c r="D1269" s="1"/>
  <c r="C1269" s="1"/>
  <c r="E1268"/>
  <c r="D1268" s="1"/>
  <c r="C1268" s="1"/>
  <c r="E1267"/>
  <c r="D1267" s="1"/>
  <c r="E1266"/>
  <c r="D1266" s="1"/>
  <c r="C1266" s="1"/>
  <c r="E1265"/>
  <c r="D1265" s="1"/>
  <c r="C1265" s="1"/>
  <c r="E1264"/>
  <c r="D1264" s="1"/>
  <c r="C1264" s="1"/>
  <c r="E1263"/>
  <c r="D1263" s="1"/>
  <c r="C1263" s="1"/>
  <c r="E1262"/>
  <c r="D1262" s="1"/>
  <c r="C1262" s="1"/>
  <c r="E1261"/>
  <c r="D1261" s="1"/>
  <c r="C1261" s="1"/>
  <c r="E1260"/>
  <c r="D1260" s="1"/>
  <c r="C1260" s="1"/>
  <c r="E1259"/>
  <c r="D1259" s="1"/>
  <c r="C1259" s="1"/>
  <c r="E1258"/>
  <c r="D1258" s="1"/>
  <c r="C1258" s="1"/>
  <c r="E1257"/>
  <c r="D1257" s="1"/>
  <c r="C1257" s="1"/>
  <c r="E1256"/>
  <c r="D1256" s="1"/>
  <c r="C1256" s="1"/>
  <c r="E1255"/>
  <c r="D1255"/>
  <c r="E1254"/>
  <c r="D1254" s="1"/>
  <c r="C1254" s="1"/>
  <c r="E1253"/>
  <c r="D1253" s="1"/>
  <c r="C1253" s="1"/>
  <c r="E1252"/>
  <c r="D1252" s="1"/>
  <c r="C1252" s="1"/>
  <c r="E1251"/>
  <c r="D1251" s="1"/>
  <c r="C1251" s="1"/>
  <c r="E1250"/>
  <c r="D1250" s="1"/>
  <c r="C1250" s="1"/>
  <c r="E1249"/>
  <c r="D1249" s="1"/>
  <c r="C1249" s="1"/>
  <c r="E1248"/>
  <c r="D1248" s="1"/>
  <c r="C1248" s="1"/>
  <c r="E1247"/>
  <c r="D1247" s="1"/>
  <c r="C1247" s="1"/>
  <c r="E1246"/>
  <c r="D1246" s="1"/>
  <c r="C1246" s="1"/>
  <c r="E1245"/>
  <c r="D1245" s="1"/>
  <c r="C1245" s="1"/>
  <c r="E1244"/>
  <c r="D1244" s="1"/>
  <c r="E1243"/>
  <c r="D1243" s="1"/>
  <c r="C1243" s="1"/>
  <c r="E1242"/>
  <c r="D1242" s="1"/>
  <c r="C1242" s="1"/>
  <c r="E1241"/>
  <c r="D1241" s="1"/>
  <c r="C1241" s="1"/>
  <c r="E1240"/>
  <c r="D1240" s="1"/>
  <c r="C1240" s="1"/>
  <c r="E1239"/>
  <c r="D1239" s="1"/>
  <c r="C1239" s="1"/>
  <c r="E1238"/>
  <c r="D1238" s="1"/>
  <c r="C1238" s="1"/>
  <c r="E1237"/>
  <c r="D1237"/>
  <c r="C1237" s="1"/>
  <c r="E1236"/>
  <c r="D1236" s="1"/>
  <c r="C1236" s="1"/>
  <c r="E1235"/>
  <c r="D1235" s="1"/>
  <c r="C1235" s="1"/>
  <c r="E1234"/>
  <c r="D1234" s="1"/>
  <c r="C1234" s="1"/>
  <c r="E1233"/>
  <c r="D1233" s="1"/>
  <c r="E1232"/>
  <c r="D1232" s="1"/>
  <c r="C1232" s="1"/>
  <c r="E1231"/>
  <c r="D1231" s="1"/>
  <c r="C1231" s="1"/>
  <c r="E1230"/>
  <c r="D1230" s="1"/>
  <c r="C1230" s="1"/>
  <c r="E1229"/>
  <c r="D1229" s="1"/>
  <c r="C1229" s="1"/>
  <c r="E1228"/>
  <c r="D1228" s="1"/>
  <c r="C1228" s="1"/>
  <c r="E1227"/>
  <c r="D1227" s="1"/>
  <c r="C1227" s="1"/>
  <c r="E1226"/>
  <c r="D1226" s="1"/>
  <c r="C1226" s="1"/>
  <c r="E1225"/>
  <c r="D1225"/>
  <c r="C1225" s="1"/>
  <c r="E1224"/>
  <c r="D1224" s="1"/>
  <c r="C1224" s="1"/>
  <c r="E1223"/>
  <c r="D1223" s="1"/>
  <c r="C1223" s="1"/>
  <c r="E1222"/>
  <c r="D1222" s="1"/>
  <c r="E1221"/>
  <c r="D1221" s="1"/>
  <c r="C1221" s="1"/>
  <c r="E1220"/>
  <c r="D1220" s="1"/>
  <c r="C1220" s="1"/>
  <c r="E1219"/>
  <c r="D1219" s="1"/>
  <c r="C1219" s="1"/>
  <c r="E1218"/>
  <c r="D1218" s="1"/>
  <c r="C1218" s="1"/>
  <c r="E1217"/>
  <c r="D1217" s="1"/>
  <c r="C1217" s="1"/>
  <c r="E1216"/>
  <c r="D1216" s="1"/>
  <c r="C1216" s="1"/>
  <c r="E1215"/>
  <c r="D1215" s="1"/>
  <c r="C1215" s="1"/>
  <c r="E1214"/>
  <c r="D1214" s="1"/>
  <c r="C1214" s="1"/>
  <c r="E1213"/>
  <c r="D1213" s="1"/>
  <c r="C1213" s="1"/>
  <c r="E1212"/>
  <c r="D1212" s="1"/>
  <c r="C1212" s="1"/>
  <c r="E1211"/>
  <c r="D1211" s="1"/>
  <c r="C1211" s="1"/>
  <c r="E1210"/>
  <c r="D1210" s="1"/>
  <c r="E1209"/>
  <c r="D1209" s="1"/>
  <c r="E1208"/>
  <c r="D1208" s="1"/>
  <c r="C1208" s="1"/>
  <c r="E1207"/>
  <c r="D1207" s="1"/>
  <c r="C1207" s="1"/>
  <c r="E1206"/>
  <c r="D1206" s="1"/>
  <c r="C1206" s="1"/>
  <c r="E1205"/>
  <c r="D1205" s="1"/>
  <c r="C1205" s="1"/>
  <c r="E1204"/>
  <c r="D1204" s="1"/>
  <c r="C1204" s="1"/>
  <c r="E1203"/>
  <c r="D1203" s="1"/>
  <c r="C1203" s="1"/>
  <c r="E1202"/>
  <c r="D1202" s="1"/>
  <c r="C1202" s="1"/>
  <c r="E1201"/>
  <c r="D1201" s="1"/>
  <c r="C1201" s="1"/>
  <c r="E1200"/>
  <c r="D1200" s="1"/>
  <c r="C1200" s="1"/>
  <c r="E1199"/>
  <c r="D1199" s="1"/>
  <c r="C1199" s="1"/>
  <c r="E1198"/>
  <c r="D1198" s="1"/>
  <c r="C1198" s="1"/>
  <c r="E1197"/>
  <c r="D1197" s="1"/>
  <c r="E1196"/>
  <c r="D1196" s="1"/>
  <c r="C1196" s="1"/>
  <c r="E1195"/>
  <c r="D1195" s="1"/>
  <c r="C1195" s="1"/>
  <c r="E1194"/>
  <c r="D1194" s="1"/>
  <c r="C1194" s="1"/>
  <c r="E1193"/>
  <c r="D1193" s="1"/>
  <c r="C1193" s="1"/>
  <c r="E1192"/>
  <c r="D1192" s="1"/>
  <c r="C1192" s="1"/>
  <c r="E1191"/>
  <c r="D1191" s="1"/>
  <c r="C1191" s="1"/>
  <c r="E1190"/>
  <c r="D1190" s="1"/>
  <c r="C1190" s="1"/>
  <c r="E1189"/>
  <c r="D1189" s="1"/>
  <c r="C1189" s="1"/>
  <c r="E1188"/>
  <c r="D1188" s="1"/>
  <c r="C1188" s="1"/>
  <c r="E1187"/>
  <c r="D1187" s="1"/>
  <c r="C1187" s="1"/>
  <c r="E1186"/>
  <c r="D1186" s="1"/>
  <c r="C1186" s="1"/>
  <c r="E1185"/>
  <c r="D1185" s="1"/>
  <c r="E1184"/>
  <c r="D1184" s="1"/>
  <c r="E1183"/>
  <c r="D1183" s="1"/>
  <c r="C1183" s="1"/>
  <c r="E1182"/>
  <c r="D1182" s="1"/>
  <c r="C1182" s="1"/>
  <c r="E1181"/>
  <c r="D1181" s="1"/>
  <c r="C1181" s="1"/>
  <c r="E1180"/>
  <c r="D1180" s="1"/>
  <c r="C1180" s="1"/>
  <c r="E1179"/>
  <c r="D1179"/>
  <c r="C1179" s="1"/>
  <c r="E1178"/>
  <c r="D1178"/>
  <c r="C1178" s="1"/>
  <c r="E1177"/>
  <c r="D1177"/>
  <c r="C1177" s="1"/>
  <c r="E1176"/>
  <c r="D1176" s="1"/>
  <c r="C1176" s="1"/>
  <c r="E1175"/>
  <c r="D1175" s="1"/>
  <c r="C1175" s="1"/>
  <c r="E1174"/>
  <c r="D1174" s="1"/>
  <c r="C1174" s="1"/>
  <c r="E1173"/>
  <c r="D1173" s="1"/>
  <c r="E1172"/>
  <c r="D1172" s="1"/>
  <c r="C1172" s="1"/>
  <c r="E1171"/>
  <c r="D1171" s="1"/>
  <c r="C1171" s="1"/>
  <c r="E1170"/>
  <c r="D1170" s="1"/>
  <c r="C1170" s="1"/>
  <c r="E1169"/>
  <c r="D1169" s="1"/>
  <c r="C1169" s="1"/>
  <c r="E1168"/>
  <c r="D1168" s="1"/>
  <c r="C1168" s="1"/>
  <c r="E1167"/>
  <c r="D1167" s="1"/>
  <c r="C1167" s="1"/>
  <c r="E1166"/>
  <c r="D1166" s="1"/>
  <c r="C1166" s="1"/>
  <c r="E1165"/>
  <c r="D1165" s="1"/>
  <c r="C1165" s="1"/>
  <c r="E1164"/>
  <c r="D1164" s="1"/>
  <c r="C1164" s="1"/>
  <c r="E1163"/>
  <c r="D1163" s="1"/>
  <c r="C1163" s="1"/>
  <c r="E1162"/>
  <c r="D1162" s="1"/>
  <c r="C1162" s="1"/>
  <c r="E1161"/>
  <c r="D1161" s="1"/>
  <c r="C1161" s="1"/>
  <c r="E1160"/>
  <c r="D1160" s="1"/>
  <c r="E1159"/>
  <c r="D1159" s="1"/>
  <c r="C1159" s="1"/>
  <c r="E1158"/>
  <c r="D1158" s="1"/>
  <c r="C1158" s="1"/>
  <c r="E1157"/>
  <c r="D1157" s="1"/>
  <c r="C1157" s="1"/>
  <c r="E1156"/>
  <c r="D1156" s="1"/>
  <c r="C1156" s="1"/>
  <c r="E1155"/>
  <c r="D1155" s="1"/>
  <c r="C1155" s="1"/>
  <c r="E1154"/>
  <c r="D1154" s="1"/>
  <c r="C1154" s="1"/>
  <c r="E1153"/>
  <c r="D1153" s="1"/>
  <c r="C1153" s="1"/>
  <c r="E1152"/>
  <c r="D1152" s="1"/>
  <c r="C1152" s="1"/>
  <c r="E1151"/>
  <c r="D1151" s="1"/>
  <c r="C1151" s="1"/>
  <c r="E1150"/>
  <c r="D1150" s="1"/>
  <c r="C1150" s="1"/>
  <c r="E1149"/>
  <c r="D1149" s="1"/>
  <c r="C1149" s="1"/>
  <c r="E1148"/>
  <c r="D1148" s="1"/>
  <c r="C1148" s="1"/>
  <c r="E1147"/>
  <c r="D1147" s="1"/>
  <c r="E1146"/>
  <c r="D1146" s="1"/>
  <c r="E1145"/>
  <c r="D1145" s="1"/>
  <c r="C1145" s="1"/>
  <c r="E1144"/>
  <c r="D1144" s="1"/>
  <c r="C1144" s="1"/>
  <c r="E1143"/>
  <c r="D1143" s="1"/>
  <c r="C1143" s="1"/>
  <c r="E1142"/>
  <c r="D1142" s="1"/>
  <c r="C1142" s="1"/>
  <c r="E1141"/>
  <c r="D1141" s="1"/>
  <c r="C1141" s="1"/>
  <c r="E1140"/>
  <c r="D1140" s="1"/>
  <c r="C1140" s="1"/>
  <c r="E1139"/>
  <c r="D1139" s="1"/>
  <c r="C1139" s="1"/>
  <c r="E1138"/>
  <c r="D1138" s="1"/>
  <c r="C1138" s="1"/>
  <c r="E1137"/>
  <c r="D1137" s="1"/>
  <c r="C1137" s="1"/>
  <c r="E1136"/>
  <c r="D1136" s="1"/>
  <c r="E1135"/>
  <c r="D1135" s="1"/>
  <c r="C1135" s="1"/>
  <c r="E1134"/>
  <c r="D1134" s="1"/>
  <c r="C1134" s="1"/>
  <c r="E1133"/>
  <c r="D1133" s="1"/>
  <c r="E1132"/>
  <c r="D1132" s="1"/>
  <c r="C1132" s="1"/>
  <c r="E1131"/>
  <c r="D1131" s="1"/>
  <c r="C1131" s="1"/>
  <c r="E1130"/>
  <c r="D1130" s="1"/>
  <c r="C1130" s="1"/>
  <c r="E1129"/>
  <c r="D1129" s="1"/>
  <c r="C1129" s="1"/>
  <c r="E1128"/>
  <c r="D1128" s="1"/>
  <c r="C1128" s="1"/>
  <c r="E1127"/>
  <c r="D1127" s="1"/>
  <c r="C1127" s="1"/>
  <c r="E1126"/>
  <c r="D1126" s="1"/>
  <c r="C1126" s="1"/>
  <c r="E1125"/>
  <c r="D1125" s="1"/>
  <c r="C1125" s="1"/>
  <c r="E1124"/>
  <c r="D1124" s="1"/>
  <c r="C1124" s="1"/>
  <c r="E1123"/>
  <c r="D1123"/>
  <c r="C1123" s="1"/>
  <c r="E1122"/>
  <c r="D1122" s="1"/>
  <c r="E1121"/>
  <c r="D1121" s="1"/>
  <c r="C1121" s="1"/>
  <c r="E1120"/>
  <c r="D1120" s="1"/>
  <c r="E1119"/>
  <c r="D1119" s="1"/>
  <c r="C1119" s="1"/>
  <c r="E1118"/>
  <c r="D1118" s="1"/>
  <c r="C1118" s="1"/>
  <c r="E1117"/>
  <c r="D1117" s="1"/>
  <c r="C1117" s="1"/>
  <c r="E1116"/>
  <c r="D1116" s="1"/>
  <c r="C1116" s="1"/>
  <c r="E1115"/>
  <c r="D1115" s="1"/>
  <c r="C1115" s="1"/>
  <c r="E1114"/>
  <c r="D1114" s="1"/>
  <c r="C1114" s="1"/>
  <c r="E1113"/>
  <c r="D1113" s="1"/>
  <c r="C1113" s="1"/>
  <c r="E1112"/>
  <c r="D1112" s="1"/>
  <c r="C1112" s="1"/>
  <c r="E1111"/>
  <c r="D1111" s="1"/>
  <c r="C1111" s="1"/>
  <c r="E1110"/>
  <c r="D1110" s="1"/>
  <c r="E1109"/>
  <c r="D1109" s="1"/>
  <c r="C1109" s="1"/>
  <c r="E1108"/>
  <c r="D1108" s="1"/>
  <c r="C1108" s="1"/>
  <c r="E1107"/>
  <c r="D1107" s="1"/>
  <c r="C1107" s="1"/>
  <c r="E1106"/>
  <c r="D1106" s="1"/>
  <c r="C1106" s="1"/>
  <c r="E1105"/>
  <c r="D1105"/>
  <c r="C1105" s="1"/>
  <c r="E1104"/>
  <c r="D1104" s="1"/>
  <c r="C1104" s="1"/>
  <c r="E1103"/>
  <c r="D1103" s="1"/>
  <c r="C1103" s="1"/>
  <c r="E1102"/>
  <c r="D1102" s="1"/>
  <c r="C1102" s="1"/>
  <c r="E1101"/>
  <c r="D1101" s="1"/>
  <c r="C1101" s="1"/>
  <c r="E1100"/>
  <c r="D1100" s="1"/>
  <c r="C1100" s="1"/>
  <c r="E1099"/>
  <c r="D1099" s="1"/>
  <c r="E1098"/>
  <c r="D1098" s="1"/>
  <c r="C1098" s="1"/>
  <c r="E1097"/>
  <c r="D1097" s="1"/>
  <c r="C1097" s="1"/>
  <c r="E1096"/>
  <c r="D1096" s="1"/>
  <c r="C1096" s="1"/>
  <c r="E1095"/>
  <c r="D1095" s="1"/>
  <c r="C1095" s="1"/>
  <c r="E1094"/>
  <c r="D1094" s="1"/>
  <c r="C1094" s="1"/>
  <c r="E1093"/>
  <c r="D1093" s="1"/>
  <c r="C1093" s="1"/>
  <c r="E1092"/>
  <c r="D1092" s="1"/>
  <c r="C1092" s="1"/>
  <c r="E1091"/>
  <c r="D1091" s="1"/>
  <c r="C1091" s="1"/>
  <c r="E1090"/>
  <c r="D1090" s="1"/>
  <c r="C1090" s="1"/>
  <c r="E1089"/>
  <c r="D1089" s="1"/>
  <c r="C1089" s="1"/>
  <c r="E1088"/>
  <c r="D1088" s="1"/>
  <c r="C1088" s="1"/>
  <c r="E1087"/>
  <c r="D1087"/>
  <c r="C1087" s="1"/>
  <c r="E1086"/>
  <c r="D1086" s="1"/>
  <c r="E1085"/>
  <c r="D1085" s="1"/>
  <c r="C1085" s="1"/>
  <c r="E1084"/>
  <c r="D1084" s="1"/>
  <c r="C1084" s="1"/>
  <c r="E1083"/>
  <c r="D1083" s="1"/>
  <c r="C1083" s="1"/>
  <c r="E1082"/>
  <c r="D1082" s="1"/>
  <c r="C1082" s="1"/>
  <c r="E1081"/>
  <c r="D1081" s="1"/>
  <c r="C1081" s="1"/>
  <c r="E1080"/>
  <c r="D1080" s="1"/>
  <c r="C1080" s="1"/>
  <c r="E1079"/>
  <c r="D1079" s="1"/>
  <c r="C1079" s="1"/>
  <c r="E1078"/>
  <c r="D1078" s="1"/>
  <c r="C1078" s="1"/>
  <c r="E1077"/>
  <c r="D1077" s="1"/>
  <c r="C1077" s="1"/>
  <c r="E1076"/>
  <c r="D1076" s="1"/>
  <c r="C1076" s="1"/>
  <c r="E1075"/>
  <c r="D1075" s="1"/>
  <c r="E1074"/>
  <c r="D1074" s="1"/>
  <c r="C1074" s="1"/>
  <c r="E1073"/>
  <c r="D1073" s="1"/>
  <c r="C1073" s="1"/>
  <c r="E1072"/>
  <c r="D1072" s="1"/>
  <c r="E1071"/>
  <c r="D1071" s="1"/>
  <c r="C1071" s="1"/>
  <c r="E1070"/>
  <c r="D1070" s="1"/>
  <c r="C1070" s="1"/>
  <c r="E1069"/>
  <c r="D1069" s="1"/>
  <c r="C1069" s="1"/>
  <c r="E1068"/>
  <c r="D1068" s="1"/>
  <c r="C1068" s="1"/>
  <c r="E1067"/>
  <c r="D1067" s="1"/>
  <c r="C1067" s="1"/>
  <c r="E1066"/>
  <c r="D1066" s="1"/>
  <c r="C1066" s="1"/>
  <c r="E1065"/>
  <c r="D1065" s="1"/>
  <c r="C1065" s="1"/>
  <c r="E1064"/>
  <c r="D1064" s="1"/>
  <c r="C1064" s="1"/>
  <c r="E1063"/>
  <c r="D1063" s="1"/>
  <c r="C1063" s="1"/>
  <c r="E1062"/>
  <c r="D1062" s="1"/>
  <c r="E1061"/>
  <c r="D1061" s="1"/>
  <c r="C1061" s="1"/>
  <c r="E1060"/>
  <c r="D1060" s="1"/>
  <c r="C1060" s="1"/>
  <c r="E1059"/>
  <c r="D1059" s="1"/>
  <c r="C1059" s="1"/>
  <c r="E1058"/>
  <c r="D1058" s="1"/>
  <c r="C1058" s="1"/>
  <c r="E1057"/>
  <c r="D1057" s="1"/>
  <c r="C1057" s="1"/>
  <c r="E1056"/>
  <c r="D1056" s="1"/>
  <c r="C1056" s="1"/>
  <c r="E1055"/>
  <c r="D1055" s="1"/>
  <c r="C1055" s="1"/>
  <c r="E1054"/>
  <c r="D1054" s="1"/>
  <c r="C1054" s="1"/>
  <c r="E1053"/>
  <c r="D1053" s="1"/>
  <c r="C1053" s="1"/>
  <c r="E1052"/>
  <c r="D1052" s="1"/>
  <c r="C1052" s="1"/>
  <c r="E1051"/>
  <c r="D1051" s="1"/>
  <c r="C1051" s="1"/>
  <c r="E1050"/>
  <c r="D1050" s="1"/>
  <c r="E1049"/>
  <c r="D1049" s="1"/>
  <c r="C1049" s="1"/>
  <c r="E1048"/>
  <c r="D1048" s="1"/>
  <c r="C1048" s="1"/>
  <c r="E1047"/>
  <c r="D1047" s="1"/>
  <c r="C1047" s="1"/>
  <c r="E1046"/>
  <c r="D1046" s="1"/>
  <c r="E1045"/>
  <c r="D1045" s="1"/>
  <c r="C1045" s="1"/>
  <c r="E1044"/>
  <c r="D1044" s="1"/>
  <c r="C1044" s="1"/>
  <c r="E1043"/>
  <c r="D1043" s="1"/>
  <c r="C1043" s="1"/>
  <c r="E1042"/>
  <c r="D1042" s="1"/>
  <c r="C1042" s="1"/>
  <c r="E1041"/>
  <c r="D1041" s="1"/>
  <c r="C1041" s="1"/>
  <c r="E1040"/>
  <c r="D1040" s="1"/>
  <c r="C1040" s="1"/>
  <c r="E1039"/>
  <c r="D1039" s="1"/>
  <c r="C1039" s="1"/>
  <c r="E1038"/>
  <c r="D1038" s="1"/>
  <c r="E1037"/>
  <c r="D1037" s="1"/>
  <c r="C1037" s="1"/>
  <c r="E1036"/>
  <c r="D1036" s="1"/>
  <c r="C1036" s="1"/>
  <c r="E1035"/>
  <c r="D1035" s="1"/>
  <c r="C1035" s="1"/>
  <c r="E1034"/>
  <c r="D1034" s="1"/>
  <c r="C1034" s="1"/>
  <c r="E1033"/>
  <c r="D1033" s="1"/>
  <c r="C1033" s="1"/>
  <c r="E1032"/>
  <c r="D1032" s="1"/>
  <c r="E1031"/>
  <c r="D1031" s="1"/>
  <c r="C1031" s="1"/>
  <c r="E1030"/>
  <c r="D1030" s="1"/>
  <c r="C1030" s="1"/>
  <c r="E1029"/>
  <c r="D1029" s="1"/>
  <c r="C1029" s="1"/>
  <c r="E1028"/>
  <c r="D1028" s="1"/>
  <c r="E1027"/>
  <c r="D1027" s="1"/>
  <c r="C1027" s="1"/>
  <c r="E1026"/>
  <c r="D1026" s="1"/>
  <c r="C1026" s="1"/>
  <c r="E1025"/>
  <c r="D1025" s="1"/>
  <c r="C1025" s="1"/>
  <c r="E1024"/>
  <c r="D1024" s="1"/>
  <c r="C1024" s="1"/>
  <c r="E1023"/>
  <c r="D1023" s="1"/>
  <c r="E1022"/>
  <c r="D1022" s="1"/>
  <c r="C1022" s="1"/>
  <c r="E1021"/>
  <c r="D1021" s="1"/>
  <c r="C1021" s="1"/>
  <c r="E1020"/>
  <c r="D1020" s="1"/>
  <c r="C1020" s="1"/>
  <c r="E1019"/>
  <c r="D1019" s="1"/>
  <c r="C1019" s="1"/>
  <c r="E1018"/>
  <c r="D1018" s="1"/>
  <c r="C1018" s="1"/>
  <c r="E1017"/>
  <c r="D1017" s="1"/>
  <c r="C1017" s="1"/>
  <c r="E1016"/>
  <c r="D1016" s="1"/>
  <c r="C1016" s="1"/>
  <c r="E1015"/>
  <c r="D1015" s="1"/>
  <c r="C1015" s="1"/>
  <c r="E1014"/>
  <c r="D1014" s="1"/>
  <c r="C1014" s="1"/>
  <c r="E1013"/>
  <c r="D1013" s="1"/>
  <c r="C1013" s="1"/>
  <c r="E1012"/>
  <c r="D1012" s="1"/>
  <c r="E1011"/>
  <c r="D1011" s="1"/>
  <c r="C1011" s="1"/>
  <c r="E1010"/>
  <c r="D1010" s="1"/>
  <c r="C1010" s="1"/>
  <c r="E1009"/>
  <c r="D1009" s="1"/>
  <c r="C1009" s="1"/>
  <c r="E1008"/>
  <c r="D1008" s="1"/>
  <c r="C1008" s="1"/>
  <c r="E1007"/>
  <c r="D1007" s="1"/>
  <c r="C1007" s="1"/>
  <c r="E1006"/>
  <c r="D1006" s="1"/>
  <c r="C1006" s="1"/>
  <c r="E1005"/>
  <c r="D1005" s="1"/>
  <c r="C1005" s="1"/>
  <c r="E1004"/>
  <c r="D1004" s="1"/>
  <c r="C1004" s="1"/>
  <c r="E1003"/>
  <c r="D1003" s="1"/>
  <c r="C1003" s="1"/>
  <c r="E1002"/>
  <c r="D1002" s="1"/>
  <c r="E1001"/>
  <c r="D1001"/>
  <c r="C1001" s="1"/>
  <c r="E1000"/>
  <c r="D1000" s="1"/>
  <c r="C1000" s="1"/>
  <c r="E999"/>
  <c r="D999" s="1"/>
  <c r="C999" s="1"/>
  <c r="E998"/>
  <c r="D998" s="1"/>
  <c r="C998" s="1"/>
  <c r="E997"/>
  <c r="D997" s="1"/>
  <c r="C997" s="1"/>
  <c r="E996"/>
  <c r="D996" s="1"/>
  <c r="C996" s="1"/>
  <c r="E995"/>
  <c r="D995" s="1"/>
  <c r="C995" s="1"/>
  <c r="E994"/>
  <c r="D994" s="1"/>
  <c r="C994" s="1"/>
  <c r="E993"/>
  <c r="D993" s="1"/>
  <c r="E992"/>
  <c r="D992" s="1"/>
  <c r="E991"/>
  <c r="D991" s="1"/>
  <c r="C991" s="1"/>
  <c r="E990"/>
  <c r="D990" s="1"/>
  <c r="C990" s="1"/>
  <c r="E989"/>
  <c r="D989" s="1"/>
  <c r="C989" s="1"/>
  <c r="E988"/>
  <c r="D988" s="1"/>
  <c r="C988" s="1"/>
  <c r="E987"/>
  <c r="D987" s="1"/>
  <c r="C987" s="1"/>
  <c r="E986"/>
  <c r="D986" s="1"/>
  <c r="C986" s="1"/>
  <c r="E985"/>
  <c r="D985" s="1"/>
  <c r="C985" s="1"/>
  <c r="E984"/>
  <c r="D984" s="1"/>
  <c r="C984" s="1"/>
  <c r="E983"/>
  <c r="D983" s="1"/>
  <c r="E982"/>
  <c r="D982" s="1"/>
  <c r="E981"/>
  <c r="D981" s="1"/>
  <c r="C981" s="1"/>
  <c r="E980"/>
  <c r="D980" s="1"/>
  <c r="C980" s="1"/>
  <c r="E979"/>
  <c r="D979" s="1"/>
  <c r="C979" s="1"/>
  <c r="E978"/>
  <c r="D978" s="1"/>
  <c r="C978" s="1"/>
  <c r="E977"/>
  <c r="D977" s="1"/>
  <c r="C977" s="1"/>
  <c r="E976"/>
  <c r="D976" s="1"/>
  <c r="E975"/>
  <c r="D975" s="1"/>
  <c r="C975" s="1"/>
  <c r="E974"/>
  <c r="D974" s="1"/>
  <c r="C974" s="1"/>
  <c r="E973"/>
  <c r="D973" s="1"/>
  <c r="C973" s="1"/>
  <c r="E972"/>
  <c r="D972" s="1"/>
  <c r="C972" s="1"/>
  <c r="E971"/>
  <c r="D971" s="1"/>
  <c r="C971" s="1"/>
  <c r="E970"/>
  <c r="D970" s="1"/>
  <c r="C970" s="1"/>
  <c r="E969"/>
  <c r="D969"/>
  <c r="C969" s="1"/>
  <c r="E968"/>
  <c r="D968" s="1"/>
  <c r="C968" s="1"/>
  <c r="E967"/>
  <c r="D967" s="1"/>
  <c r="E966"/>
  <c r="D966" s="1"/>
  <c r="C966" s="1"/>
  <c r="E965"/>
  <c r="D965" s="1"/>
  <c r="C965" s="1"/>
  <c r="E964"/>
  <c r="D964" s="1"/>
  <c r="C964" s="1"/>
  <c r="E963"/>
  <c r="D963" s="1"/>
  <c r="C963" s="1"/>
  <c r="E962"/>
  <c r="D962" s="1"/>
  <c r="C962" s="1"/>
  <c r="E961"/>
  <c r="D961" s="1"/>
  <c r="C961" s="1"/>
  <c r="E960"/>
  <c r="D960" s="1"/>
  <c r="E959"/>
  <c r="D959" s="1"/>
  <c r="C959" s="1"/>
  <c r="E958"/>
  <c r="D958" s="1"/>
  <c r="E957"/>
  <c r="D957" s="1"/>
  <c r="C957" s="1"/>
  <c r="E956"/>
  <c r="D956" s="1"/>
  <c r="C956" s="1"/>
  <c r="E955"/>
  <c r="D955" s="1"/>
  <c r="C955" s="1"/>
  <c r="E954"/>
  <c r="D954" s="1"/>
  <c r="C954" s="1"/>
  <c r="E953"/>
  <c r="D953" s="1"/>
  <c r="C953" s="1"/>
  <c r="E952"/>
  <c r="D952" s="1"/>
  <c r="C952" s="1"/>
  <c r="E951"/>
  <c r="D951" s="1"/>
  <c r="C951" s="1"/>
  <c r="E950"/>
  <c r="D950" s="1"/>
  <c r="E949"/>
  <c r="D949" s="1"/>
  <c r="E948"/>
  <c r="D948" s="1"/>
  <c r="C948" s="1"/>
  <c r="E947"/>
  <c r="D947" s="1"/>
  <c r="C947" s="1"/>
  <c r="E946"/>
  <c r="D946" s="1"/>
  <c r="C946" s="1"/>
  <c r="E945"/>
  <c r="D945" s="1"/>
  <c r="C945" s="1"/>
  <c r="E944"/>
  <c r="D944" s="1"/>
  <c r="C944" s="1"/>
  <c r="E943"/>
  <c r="D943" s="1"/>
  <c r="C943" s="1"/>
  <c r="E942"/>
  <c r="D942" s="1"/>
  <c r="C942" s="1"/>
  <c r="E941"/>
  <c r="D941" s="1"/>
  <c r="C941" s="1"/>
  <c r="E940"/>
  <c r="D940" s="1"/>
  <c r="C940" s="1"/>
  <c r="E939"/>
  <c r="D939" s="1"/>
  <c r="E938"/>
  <c r="D938" s="1"/>
  <c r="E937"/>
  <c r="D937"/>
  <c r="C937" s="1"/>
  <c r="E936"/>
  <c r="D936" s="1"/>
  <c r="C936" s="1"/>
  <c r="E935"/>
  <c r="D935" s="1"/>
  <c r="C935" s="1"/>
  <c r="E934"/>
  <c r="D934" s="1"/>
  <c r="C934" s="1"/>
  <c r="E933"/>
  <c r="D933" s="1"/>
  <c r="C933" s="1"/>
  <c r="E932"/>
  <c r="D932" s="1"/>
  <c r="C932" s="1"/>
  <c r="E931"/>
  <c r="D931" s="1"/>
  <c r="C931" s="1"/>
  <c r="E930"/>
  <c r="D930" s="1"/>
  <c r="E929"/>
  <c r="D929" s="1"/>
  <c r="C929" s="1"/>
  <c r="E928"/>
  <c r="D928" s="1"/>
  <c r="E927"/>
  <c r="D927" s="1"/>
  <c r="C927" s="1"/>
  <c r="E926"/>
  <c r="D926" s="1"/>
  <c r="C926" s="1"/>
  <c r="E925"/>
  <c r="D925" s="1"/>
  <c r="C925" s="1"/>
  <c r="E924"/>
  <c r="D924" s="1"/>
  <c r="C924" s="1"/>
  <c r="E923"/>
  <c r="D923" s="1"/>
  <c r="C923" s="1"/>
  <c r="E922"/>
  <c r="D922" s="1"/>
  <c r="C922" s="1"/>
  <c r="E921"/>
  <c r="D921" s="1"/>
  <c r="C921" s="1"/>
  <c r="E920"/>
  <c r="D920" s="1"/>
  <c r="C920" s="1"/>
  <c r="E919"/>
  <c r="D919" s="1"/>
  <c r="E918"/>
  <c r="D918" s="1"/>
  <c r="E917"/>
  <c r="D917" s="1"/>
  <c r="C917" s="1"/>
  <c r="E916"/>
  <c r="D916" s="1"/>
  <c r="C916" s="1"/>
  <c r="E915"/>
  <c r="D915" s="1"/>
  <c r="C915" s="1"/>
  <c r="E914"/>
  <c r="D914" s="1"/>
  <c r="C914" s="1"/>
  <c r="E913"/>
  <c r="D913" s="1"/>
  <c r="C913" s="1"/>
  <c r="E912"/>
  <c r="D912" s="1"/>
  <c r="C912" s="1"/>
  <c r="E911"/>
  <c r="D911" s="1"/>
  <c r="C911" s="1"/>
  <c r="E910"/>
  <c r="D910" s="1"/>
  <c r="E909"/>
  <c r="D909"/>
  <c r="C909" s="1"/>
  <c r="E908"/>
  <c r="D908" s="1"/>
  <c r="E907"/>
  <c r="D907" s="1"/>
  <c r="C907" s="1"/>
  <c r="E906"/>
  <c r="D906" s="1"/>
  <c r="C906" s="1"/>
  <c r="E905"/>
  <c r="D905" s="1"/>
  <c r="C905" s="1"/>
  <c r="E904"/>
  <c r="D904" s="1"/>
  <c r="C904" s="1"/>
  <c r="E903"/>
  <c r="D903" s="1"/>
  <c r="C903" s="1"/>
  <c r="E902"/>
  <c r="D902" s="1"/>
  <c r="C902" s="1"/>
  <c r="E901"/>
  <c r="D901"/>
  <c r="E900"/>
  <c r="D900" s="1"/>
  <c r="C900" s="1"/>
  <c r="E899"/>
  <c r="D899" s="1"/>
  <c r="C899" s="1"/>
  <c r="E898"/>
  <c r="D898"/>
  <c r="C898" s="1"/>
  <c r="E897"/>
  <c r="D897" s="1"/>
  <c r="C897" s="1"/>
  <c r="E896"/>
  <c r="D896" s="1"/>
  <c r="C896" s="1"/>
  <c r="E895"/>
  <c r="D895" s="1"/>
  <c r="C895" s="1"/>
  <c r="E894"/>
  <c r="D894" s="1"/>
  <c r="C894" s="1"/>
  <c r="E893"/>
  <c r="D893"/>
  <c r="C893" s="1"/>
  <c r="E892"/>
  <c r="D892" s="1"/>
  <c r="C892" s="1"/>
  <c r="E891"/>
  <c r="D891" s="1"/>
  <c r="E890"/>
  <c r="D890" s="1"/>
  <c r="C890" s="1"/>
  <c r="E889"/>
  <c r="D889" s="1"/>
  <c r="C889" s="1"/>
  <c r="E888"/>
  <c r="D888" s="1"/>
  <c r="E887"/>
  <c r="D887" s="1"/>
  <c r="C887" s="1"/>
  <c r="E886"/>
  <c r="D886"/>
  <c r="C886" s="1"/>
  <c r="E885"/>
  <c r="D885"/>
  <c r="C885" s="1"/>
  <c r="E884"/>
  <c r="D884" s="1"/>
  <c r="C884" s="1"/>
  <c r="E883"/>
  <c r="D883" s="1"/>
  <c r="C883" s="1"/>
  <c r="E882"/>
  <c r="D882" s="1"/>
  <c r="C882" s="1"/>
  <c r="E881"/>
  <c r="D881" s="1"/>
  <c r="E880"/>
  <c r="D880" s="1"/>
  <c r="C880" s="1"/>
  <c r="E879"/>
  <c r="D879" s="1"/>
  <c r="C879" s="1"/>
  <c r="E878"/>
  <c r="D878" s="1"/>
  <c r="C878" s="1"/>
  <c r="E877"/>
  <c r="D877" s="1"/>
  <c r="C877" s="1"/>
  <c r="E876"/>
  <c r="D876" s="1"/>
  <c r="E875"/>
  <c r="D875" s="1"/>
  <c r="C875" s="1"/>
  <c r="E874"/>
  <c r="D874" s="1"/>
  <c r="C874" s="1"/>
  <c r="E873"/>
  <c r="D873" s="1"/>
  <c r="C873" s="1"/>
  <c r="E872"/>
  <c r="D872" s="1"/>
  <c r="C872" s="1"/>
  <c r="E871"/>
  <c r="D871"/>
  <c r="E870"/>
  <c r="D870" s="1"/>
  <c r="C870" s="1"/>
  <c r="E869"/>
  <c r="D869" s="1"/>
  <c r="C869" s="1"/>
  <c r="E868"/>
  <c r="D868" s="1"/>
  <c r="C868" s="1"/>
  <c r="E867"/>
  <c r="D867" s="1"/>
  <c r="C867" s="1"/>
  <c r="E866"/>
  <c r="D866" s="1"/>
  <c r="C866" s="1"/>
  <c r="E865"/>
  <c r="D865" s="1"/>
  <c r="C865" s="1"/>
  <c r="E864"/>
  <c r="D864" s="1"/>
  <c r="C864" s="1"/>
  <c r="E863"/>
  <c r="D863" s="1"/>
  <c r="C863" s="1"/>
  <c r="E862"/>
  <c r="D862" s="1"/>
  <c r="C862" s="1"/>
  <c r="E861"/>
  <c r="D861" s="1"/>
  <c r="C861" s="1"/>
  <c r="E860"/>
  <c r="D860" s="1"/>
  <c r="C860" s="1"/>
  <c r="E859"/>
  <c r="D859" s="1"/>
  <c r="E858"/>
  <c r="D858" s="1"/>
  <c r="C858" s="1"/>
  <c r="E857"/>
  <c r="D857" s="1"/>
  <c r="C857" s="1"/>
  <c r="E856"/>
  <c r="D856" s="1"/>
  <c r="C856" s="1"/>
  <c r="E855"/>
  <c r="D855" s="1"/>
  <c r="C855" s="1"/>
  <c r="E854"/>
  <c r="D854" s="1"/>
  <c r="C854" s="1"/>
  <c r="E853"/>
  <c r="D853" s="1"/>
  <c r="C853" s="1"/>
  <c r="E852"/>
  <c r="D852" s="1"/>
  <c r="C852" s="1"/>
  <c r="E851"/>
  <c r="D851" s="1"/>
  <c r="C851" s="1"/>
  <c r="E850"/>
  <c r="D850"/>
  <c r="C850" s="1"/>
  <c r="E849"/>
  <c r="D849" s="1"/>
  <c r="E848"/>
  <c r="D848" s="1"/>
  <c r="C848" s="1"/>
  <c r="E847"/>
  <c r="D847" s="1"/>
  <c r="C847" s="1"/>
  <c r="E846"/>
  <c r="D846" s="1"/>
  <c r="C846" s="1"/>
  <c r="E845"/>
  <c r="D845" s="1"/>
  <c r="C845" s="1"/>
  <c r="E844"/>
  <c r="D844" s="1"/>
  <c r="C844" s="1"/>
  <c r="E843"/>
  <c r="D843"/>
  <c r="C843" s="1"/>
  <c r="E842"/>
  <c r="D842"/>
  <c r="C842" s="1"/>
  <c r="E841"/>
  <c r="D841" s="1"/>
  <c r="C841" s="1"/>
  <c r="E840"/>
  <c r="D840" s="1"/>
  <c r="C840" s="1"/>
  <c r="E839"/>
  <c r="D839"/>
  <c r="E838"/>
  <c r="D838" s="1"/>
  <c r="C838" s="1"/>
  <c r="E837"/>
  <c r="D837" s="1"/>
  <c r="C837" s="1"/>
  <c r="E836"/>
  <c r="D836" s="1"/>
  <c r="C836" s="1"/>
  <c r="E835"/>
  <c r="D835" s="1"/>
  <c r="C835" s="1"/>
  <c r="E834"/>
  <c r="D834"/>
  <c r="C834" s="1"/>
  <c r="E833"/>
  <c r="D833" s="1"/>
  <c r="C833" s="1"/>
  <c r="E832"/>
  <c r="D832" s="1"/>
  <c r="C832" s="1"/>
  <c r="E831"/>
  <c r="D831" s="1"/>
  <c r="C831" s="1"/>
  <c r="E830"/>
  <c r="D830" s="1"/>
  <c r="C830" s="1"/>
  <c r="E829"/>
  <c r="D829" s="1"/>
  <c r="C829" s="1"/>
  <c r="E828"/>
  <c r="D828" s="1"/>
  <c r="C828" s="1"/>
  <c r="E827"/>
  <c r="D827" s="1"/>
  <c r="C827" s="1"/>
  <c r="E826"/>
  <c r="D826" s="1"/>
  <c r="C826" s="1"/>
  <c r="E825"/>
  <c r="D825" s="1"/>
  <c r="E824"/>
  <c r="D824" s="1"/>
  <c r="C824" s="1"/>
  <c r="E823"/>
  <c r="D823" s="1"/>
  <c r="C823" s="1"/>
  <c r="E822"/>
  <c r="D822" s="1"/>
  <c r="C822" s="1"/>
  <c r="E821"/>
  <c r="D821" s="1"/>
  <c r="C821" s="1"/>
  <c r="E820"/>
  <c r="D820" s="1"/>
  <c r="C820" s="1"/>
  <c r="E819"/>
  <c r="D819" s="1"/>
  <c r="C819" s="1"/>
  <c r="E818"/>
  <c r="D818" s="1"/>
  <c r="C818" s="1"/>
  <c r="E817"/>
  <c r="D817" s="1"/>
  <c r="C817" s="1"/>
  <c r="E816"/>
  <c r="D816" s="1"/>
  <c r="C816" s="1"/>
  <c r="E815"/>
  <c r="D815" s="1"/>
  <c r="C815" s="1"/>
  <c r="E814"/>
  <c r="D814" s="1"/>
  <c r="C814" s="1"/>
  <c r="E813"/>
  <c r="D813" s="1"/>
  <c r="C813" s="1"/>
  <c r="E812"/>
  <c r="D812" s="1"/>
  <c r="E811"/>
  <c r="D811" s="1"/>
  <c r="C811" s="1"/>
  <c r="E810"/>
  <c r="D810" s="1"/>
  <c r="E809"/>
  <c r="D809" s="1"/>
  <c r="C809" s="1"/>
  <c r="E808"/>
  <c r="D808" s="1"/>
  <c r="C808" s="1"/>
  <c r="E807"/>
  <c r="D807" s="1"/>
  <c r="C807" s="1"/>
  <c r="E806"/>
  <c r="D806" s="1"/>
  <c r="C806" s="1"/>
  <c r="E805"/>
  <c r="D805" s="1"/>
  <c r="C805" s="1"/>
  <c r="E804"/>
  <c r="D804" s="1"/>
  <c r="C804" s="1"/>
  <c r="E803"/>
  <c r="D803" s="1"/>
  <c r="C803" s="1"/>
  <c r="E802"/>
  <c r="D802" s="1"/>
  <c r="C802" s="1"/>
  <c r="E801"/>
  <c r="D801"/>
  <c r="C801" s="1"/>
  <c r="E800"/>
  <c r="D800" s="1"/>
  <c r="E799"/>
  <c r="D799" s="1"/>
  <c r="C799" s="1"/>
  <c r="E798"/>
  <c r="D798" s="1"/>
  <c r="C798" s="1"/>
  <c r="E797"/>
  <c r="D797" s="1"/>
  <c r="C797" s="1"/>
  <c r="E796"/>
  <c r="D796" s="1"/>
  <c r="C796" s="1"/>
  <c r="E795"/>
  <c r="D795" s="1"/>
  <c r="C795" s="1"/>
  <c r="E794"/>
  <c r="D794" s="1"/>
  <c r="C794" s="1"/>
  <c r="E793"/>
  <c r="D793" s="1"/>
  <c r="C793" s="1"/>
  <c r="E792"/>
  <c r="D792" s="1"/>
  <c r="E791"/>
  <c r="D791" s="1"/>
  <c r="C791" s="1"/>
  <c r="E790"/>
  <c r="D790" s="1"/>
  <c r="E789"/>
  <c r="D789" s="1"/>
  <c r="C789" s="1"/>
  <c r="E788"/>
  <c r="D788" s="1"/>
  <c r="C788" s="1"/>
  <c r="E787"/>
  <c r="D787" s="1"/>
  <c r="C787" s="1"/>
  <c r="E786"/>
  <c r="D786" s="1"/>
  <c r="C786" s="1"/>
  <c r="E785"/>
  <c r="D785" s="1"/>
  <c r="C785" s="1"/>
  <c r="E784"/>
  <c r="D784" s="1"/>
  <c r="C784" s="1"/>
  <c r="E783"/>
  <c r="D783" s="1"/>
  <c r="C783" s="1"/>
  <c r="E782"/>
  <c r="D782" s="1"/>
  <c r="C782" s="1"/>
  <c r="E781"/>
  <c r="D781" s="1"/>
  <c r="C781" s="1"/>
  <c r="E780"/>
  <c r="D780" s="1"/>
  <c r="C780" s="1"/>
  <c r="E779"/>
  <c r="D779" s="1"/>
  <c r="E778"/>
  <c r="D778" s="1"/>
  <c r="C778" s="1"/>
  <c r="E777"/>
  <c r="D777" s="1"/>
  <c r="C777" s="1"/>
  <c r="E776"/>
  <c r="D776" s="1"/>
  <c r="C776" s="1"/>
  <c r="E775"/>
  <c r="D775" s="1"/>
  <c r="C775" s="1"/>
  <c r="E774"/>
  <c r="D774" s="1"/>
  <c r="C774" s="1"/>
  <c r="E773"/>
  <c r="D773" s="1"/>
  <c r="C773" s="1"/>
  <c r="E772"/>
  <c r="D772" s="1"/>
  <c r="E771"/>
  <c r="D771" s="1"/>
  <c r="C771" s="1"/>
  <c r="E770"/>
  <c r="D770" s="1"/>
  <c r="C770" s="1"/>
  <c r="E769"/>
  <c r="D769" s="1"/>
  <c r="E768"/>
  <c r="D768" s="1"/>
  <c r="C768" s="1"/>
  <c r="E767"/>
  <c r="D767" s="1"/>
  <c r="C767" s="1"/>
  <c r="E766"/>
  <c r="D766" s="1"/>
  <c r="C766" s="1"/>
  <c r="E765"/>
  <c r="D765"/>
  <c r="C765" s="1"/>
  <c r="E764"/>
  <c r="D764" s="1"/>
  <c r="C764" s="1"/>
  <c r="E763"/>
  <c r="D763" s="1"/>
  <c r="C763" s="1"/>
  <c r="E762"/>
  <c r="D762" s="1"/>
  <c r="C762" s="1"/>
  <c r="E761"/>
  <c r="D761" s="1"/>
  <c r="C761" s="1"/>
  <c r="E760"/>
  <c r="D760" s="1"/>
  <c r="C760" s="1"/>
  <c r="E759"/>
  <c r="D759" s="1"/>
  <c r="E758"/>
  <c r="D758" s="1"/>
  <c r="C758" s="1"/>
  <c r="E757"/>
  <c r="D757" s="1"/>
  <c r="C757" s="1"/>
  <c r="E756"/>
  <c r="D756" s="1"/>
  <c r="C756" s="1"/>
  <c r="E755"/>
  <c r="D755" s="1"/>
  <c r="C755" s="1"/>
  <c r="E754"/>
  <c r="D754"/>
  <c r="C754" s="1"/>
  <c r="E753"/>
  <c r="D753" s="1"/>
  <c r="C753" s="1"/>
  <c r="E752"/>
  <c r="D752" s="1"/>
  <c r="C752" s="1"/>
  <c r="E751"/>
  <c r="D751" s="1"/>
  <c r="C751" s="1"/>
  <c r="E750"/>
  <c r="D750" s="1"/>
  <c r="C750" s="1"/>
  <c r="E749"/>
  <c r="D749" s="1"/>
  <c r="C749" s="1"/>
  <c r="E748"/>
  <c r="D748" s="1"/>
  <c r="E747"/>
  <c r="D747" s="1"/>
  <c r="C747" s="1"/>
  <c r="E746"/>
  <c r="D746" s="1"/>
  <c r="C746" s="1"/>
  <c r="E745"/>
  <c r="D745" s="1"/>
  <c r="C745" s="1"/>
  <c r="E744"/>
  <c r="D744" s="1"/>
  <c r="C744" s="1"/>
  <c r="E743"/>
  <c r="D743" s="1"/>
  <c r="C743" s="1"/>
  <c r="E742"/>
  <c r="D742" s="1"/>
  <c r="C742" s="1"/>
  <c r="E741"/>
  <c r="D741" s="1"/>
  <c r="C741" s="1"/>
  <c r="E740"/>
  <c r="D740" s="1"/>
  <c r="C740" s="1"/>
  <c r="E739"/>
  <c r="D739" s="1"/>
  <c r="C739" s="1"/>
  <c r="E738"/>
  <c r="D738" s="1"/>
  <c r="C738" s="1"/>
  <c r="E737"/>
  <c r="D737" s="1"/>
  <c r="E736"/>
  <c r="D736" s="1"/>
  <c r="C736" s="1"/>
  <c r="E735"/>
  <c r="D735" s="1"/>
  <c r="C735" s="1"/>
  <c r="E734"/>
  <c r="D734"/>
  <c r="C734" s="1"/>
  <c r="E733"/>
  <c r="D733"/>
  <c r="C733" s="1"/>
  <c r="E732"/>
  <c r="D732" s="1"/>
  <c r="C732" s="1"/>
  <c r="E731"/>
  <c r="D731" s="1"/>
  <c r="C731" s="1"/>
  <c r="E730"/>
  <c r="D730" s="1"/>
  <c r="C730" s="1"/>
  <c r="E729"/>
  <c r="D729" s="1"/>
  <c r="C729" s="1"/>
  <c r="E728"/>
  <c r="D728" s="1"/>
  <c r="C728" s="1"/>
  <c r="E727"/>
  <c r="D727" s="1"/>
  <c r="C727" s="1"/>
  <c r="E726"/>
  <c r="D726" s="1"/>
  <c r="E725"/>
  <c r="D725" s="1"/>
  <c r="C725" s="1"/>
  <c r="E724"/>
  <c r="D724" s="1"/>
  <c r="C724" s="1"/>
  <c r="E723"/>
  <c r="D723" s="1"/>
  <c r="C723" s="1"/>
  <c r="E722"/>
  <c r="D722" s="1"/>
  <c r="C722" s="1"/>
  <c r="E721"/>
  <c r="D721" s="1"/>
  <c r="C721" s="1"/>
  <c r="E720"/>
  <c r="D720" s="1"/>
  <c r="C720" s="1"/>
  <c r="E719"/>
  <c r="D719"/>
  <c r="C719" s="1"/>
  <c r="E718"/>
  <c r="D718" s="1"/>
  <c r="C718" s="1"/>
  <c r="E717"/>
  <c r="D717" s="1"/>
  <c r="C717" s="1"/>
  <c r="E716"/>
  <c r="D716" s="1"/>
  <c r="C716" s="1"/>
  <c r="E715"/>
  <c r="D715" s="1"/>
  <c r="E714"/>
  <c r="D714" s="1"/>
  <c r="C714" s="1"/>
  <c r="E713"/>
  <c r="D713"/>
  <c r="C713" s="1"/>
  <c r="E712"/>
  <c r="D712" s="1"/>
  <c r="C712" s="1"/>
  <c r="E711"/>
  <c r="D711" s="1"/>
  <c r="C711" s="1"/>
  <c r="E710"/>
  <c r="D710" s="1"/>
  <c r="C710" s="1"/>
  <c r="E709"/>
  <c r="D709" s="1"/>
  <c r="C709" s="1"/>
  <c r="E708"/>
  <c r="D708" s="1"/>
  <c r="C708" s="1"/>
  <c r="E707"/>
  <c r="D707" s="1"/>
  <c r="C707" s="1"/>
  <c r="E706"/>
  <c r="D706" s="1"/>
  <c r="C706" s="1"/>
  <c r="E705"/>
  <c r="D705" s="1"/>
  <c r="C705" s="1"/>
  <c r="E704"/>
  <c r="D704" s="1"/>
  <c r="C704" s="1"/>
  <c r="E703"/>
  <c r="D703" s="1"/>
  <c r="C703" s="1"/>
  <c r="E702"/>
  <c r="D702"/>
  <c r="E701"/>
  <c r="D701"/>
  <c r="C701" s="1"/>
  <c r="E700"/>
  <c r="D700" s="1"/>
  <c r="C700" s="1"/>
  <c r="E699"/>
  <c r="D699" s="1"/>
  <c r="C699" s="1"/>
  <c r="E698"/>
  <c r="D698" s="1"/>
  <c r="C698" s="1"/>
  <c r="E697"/>
  <c r="D697" s="1"/>
  <c r="C697" s="1"/>
  <c r="E696"/>
  <c r="D696" s="1"/>
  <c r="C696" s="1"/>
  <c r="E695"/>
  <c r="D695" s="1"/>
  <c r="C695" s="1"/>
  <c r="E694"/>
  <c r="D694"/>
  <c r="C694" s="1"/>
  <c r="E693"/>
  <c r="D693" s="1"/>
  <c r="C693" s="1"/>
  <c r="E692"/>
  <c r="D692" s="1"/>
  <c r="E691"/>
  <c r="D691" s="1"/>
  <c r="C691" s="1"/>
  <c r="E690"/>
  <c r="D690" s="1"/>
  <c r="C690" s="1"/>
  <c r="E689"/>
  <c r="D689"/>
  <c r="C689" s="1"/>
  <c r="E688"/>
  <c r="D688" s="1"/>
  <c r="C688" s="1"/>
  <c r="E687"/>
  <c r="D687" s="1"/>
  <c r="C687" s="1"/>
  <c r="E686"/>
  <c r="D686" s="1"/>
  <c r="C686" s="1"/>
  <c r="E685"/>
  <c r="D685" s="1"/>
  <c r="C685" s="1"/>
  <c r="E684"/>
  <c r="D684" s="1"/>
  <c r="C684" s="1"/>
  <c r="E683"/>
  <c r="D683" s="1"/>
  <c r="C683" s="1"/>
  <c r="E682"/>
  <c r="D682" s="1"/>
  <c r="C682" s="1"/>
  <c r="E681"/>
  <c r="D681" s="1"/>
  <c r="C681" s="1"/>
  <c r="E680"/>
  <c r="D680" s="1"/>
  <c r="E679"/>
  <c r="D679" s="1"/>
  <c r="C679" s="1"/>
  <c r="E678"/>
  <c r="D678" s="1"/>
  <c r="C678" s="1"/>
  <c r="E677"/>
  <c r="D677" s="1"/>
  <c r="C677" s="1"/>
  <c r="E676"/>
  <c r="D676" s="1"/>
  <c r="E675"/>
  <c r="D675" s="1"/>
  <c r="C675" s="1"/>
  <c r="E674"/>
  <c r="D674" s="1"/>
  <c r="C674" s="1"/>
  <c r="E673"/>
  <c r="D673" s="1"/>
  <c r="C673" s="1"/>
  <c r="E672"/>
  <c r="D672" s="1"/>
  <c r="C672" s="1"/>
  <c r="E671"/>
  <c r="D671" s="1"/>
  <c r="C671" s="1"/>
  <c r="E670"/>
  <c r="D670" s="1"/>
  <c r="C670" s="1"/>
  <c r="E669"/>
  <c r="D669"/>
  <c r="C669" s="1"/>
  <c r="E668"/>
  <c r="D668" s="1"/>
  <c r="E667"/>
  <c r="D667" s="1"/>
  <c r="C667" s="1"/>
  <c r="E666"/>
  <c r="D666" s="1"/>
  <c r="C666" s="1"/>
  <c r="E665"/>
  <c r="D665" s="1"/>
  <c r="C665" s="1"/>
  <c r="E664"/>
  <c r="D664" s="1"/>
  <c r="E663"/>
  <c r="D663" s="1"/>
  <c r="C663" s="1"/>
  <c r="E662"/>
  <c r="D662" s="1"/>
  <c r="C662" s="1"/>
  <c r="E661"/>
  <c r="D661" s="1"/>
  <c r="C661" s="1"/>
  <c r="E660"/>
  <c r="D660" s="1"/>
  <c r="C660" s="1"/>
  <c r="E659"/>
  <c r="D659" s="1"/>
  <c r="C659" s="1"/>
  <c r="E658"/>
  <c r="D658" s="1"/>
  <c r="C658" s="1"/>
  <c r="E657"/>
  <c r="D657"/>
  <c r="C657" s="1"/>
  <c r="E656"/>
  <c r="D656" s="1"/>
  <c r="E655"/>
  <c r="D655" s="1"/>
  <c r="C655" s="1"/>
  <c r="E654"/>
  <c r="D654" s="1"/>
  <c r="C654" s="1"/>
  <c r="E653"/>
  <c r="D653" s="1"/>
  <c r="C653" s="1"/>
  <c r="E652"/>
  <c r="D652" s="1"/>
  <c r="C652" s="1"/>
  <c r="E651"/>
  <c r="D651" s="1"/>
  <c r="C651" s="1"/>
  <c r="E650"/>
  <c r="D650" s="1"/>
  <c r="C650" s="1"/>
  <c r="E649"/>
  <c r="D649" s="1"/>
  <c r="C649" s="1"/>
  <c r="E648"/>
  <c r="D648" s="1"/>
  <c r="C648" s="1"/>
  <c r="E647"/>
  <c r="D647" s="1"/>
  <c r="C647" s="1"/>
  <c r="E646"/>
  <c r="D646" s="1"/>
  <c r="C646" s="1"/>
  <c r="E645"/>
  <c r="D645" s="1"/>
  <c r="C645" s="1"/>
  <c r="E644"/>
  <c r="D644" s="1"/>
  <c r="E643"/>
  <c r="D643" s="1"/>
  <c r="C643" s="1"/>
  <c r="E642"/>
  <c r="D642" s="1"/>
  <c r="C642" s="1"/>
  <c r="E641"/>
  <c r="D641" s="1"/>
  <c r="C641" s="1"/>
  <c r="E640"/>
  <c r="D640" s="1"/>
  <c r="C640" s="1"/>
  <c r="E639"/>
  <c r="D639" s="1"/>
  <c r="C639" s="1"/>
  <c r="E638"/>
  <c r="D638" s="1"/>
  <c r="C638" s="1"/>
  <c r="E637"/>
  <c r="D637" s="1"/>
  <c r="C637" s="1"/>
  <c r="E636"/>
  <c r="D636" s="1"/>
  <c r="C636" s="1"/>
  <c r="E635"/>
  <c r="D635" s="1"/>
  <c r="C635" s="1"/>
  <c r="E634"/>
  <c r="D634" s="1"/>
  <c r="C634" s="1"/>
  <c r="E633"/>
  <c r="D633" s="1"/>
  <c r="C633" s="1"/>
  <c r="E632"/>
  <c r="D632" s="1"/>
  <c r="C632" s="1"/>
  <c r="E631"/>
  <c r="D631" s="1"/>
  <c r="E630"/>
  <c r="D630" s="1"/>
  <c r="C630" s="1"/>
  <c r="E629"/>
  <c r="D629" s="1"/>
  <c r="C629" s="1"/>
  <c r="E628"/>
  <c r="D628" s="1"/>
  <c r="C628" s="1"/>
  <c r="E627"/>
  <c r="D627" s="1"/>
  <c r="C627" s="1"/>
  <c r="E626"/>
  <c r="D626"/>
  <c r="C626" s="1"/>
  <c r="E625"/>
  <c r="D625"/>
  <c r="C625" s="1"/>
  <c r="E624"/>
  <c r="D624" s="1"/>
  <c r="C624" s="1"/>
  <c r="E623"/>
  <c r="D623" s="1"/>
  <c r="C623" s="1"/>
  <c r="E622"/>
  <c r="D622" s="1"/>
  <c r="C622" s="1"/>
  <c r="E621"/>
  <c r="D621" s="1"/>
  <c r="C621" s="1"/>
  <c r="E620"/>
  <c r="D620" s="1"/>
  <c r="C620" s="1"/>
  <c r="E619"/>
  <c r="D619"/>
  <c r="C619" s="1"/>
  <c r="E618"/>
  <c r="D618" s="1"/>
  <c r="E617"/>
  <c r="D617" s="1"/>
  <c r="C617" s="1"/>
  <c r="E616"/>
  <c r="D616" s="1"/>
  <c r="C616" s="1"/>
  <c r="E615"/>
  <c r="D615" s="1"/>
  <c r="C615" s="1"/>
  <c r="E614"/>
  <c r="D614" s="1"/>
  <c r="C614" s="1"/>
  <c r="E613"/>
  <c r="D613" s="1"/>
  <c r="C613" s="1"/>
  <c r="E612"/>
  <c r="D612" s="1"/>
  <c r="E611"/>
  <c r="D611" s="1"/>
  <c r="C611" s="1"/>
  <c r="E610"/>
  <c r="D610" s="1"/>
  <c r="C610" s="1"/>
  <c r="E609"/>
  <c r="D609"/>
  <c r="C609" s="1"/>
  <c r="E608"/>
  <c r="D608" s="1"/>
  <c r="C608" s="1"/>
  <c r="E607"/>
  <c r="D607" s="1"/>
  <c r="C607" s="1"/>
  <c r="E606"/>
  <c r="D606"/>
  <c r="C606" s="1"/>
  <c r="E605"/>
  <c r="D605"/>
  <c r="E604"/>
  <c r="D604" s="1"/>
  <c r="C604" s="1"/>
  <c r="E603"/>
  <c r="D603" s="1"/>
  <c r="C603" s="1"/>
  <c r="E602"/>
  <c r="D602" s="1"/>
  <c r="C602" s="1"/>
  <c r="E601"/>
  <c r="D601" s="1"/>
  <c r="C601" s="1"/>
  <c r="E600"/>
  <c r="D600" s="1"/>
  <c r="E599"/>
  <c r="D599" s="1"/>
  <c r="C599" s="1"/>
  <c r="E598"/>
  <c r="D598"/>
  <c r="C598" s="1"/>
  <c r="E597"/>
  <c r="D597" s="1"/>
  <c r="C597" s="1"/>
  <c r="E596"/>
  <c r="D596" s="1"/>
  <c r="C596" s="1"/>
  <c r="E595"/>
  <c r="D595" s="1"/>
  <c r="C595" s="1"/>
  <c r="E594"/>
  <c r="D594" s="1"/>
  <c r="E593"/>
  <c r="D593"/>
  <c r="C593" s="1"/>
  <c r="E592"/>
  <c r="D592" s="1"/>
  <c r="C592" s="1"/>
  <c r="E591"/>
  <c r="D591" s="1"/>
  <c r="C591" s="1"/>
  <c r="E590"/>
  <c r="D590" s="1"/>
  <c r="C590" s="1"/>
  <c r="E589"/>
  <c r="D589" s="1"/>
  <c r="C589" s="1"/>
  <c r="E588"/>
  <c r="D588" s="1"/>
  <c r="C588" s="1"/>
  <c r="E587"/>
  <c r="D587" s="1"/>
  <c r="C587" s="1"/>
  <c r="E586"/>
  <c r="D586" s="1"/>
  <c r="C586" s="1"/>
  <c r="E585"/>
  <c r="D585" s="1"/>
  <c r="C585" s="1"/>
  <c r="E584"/>
  <c r="D584" s="1"/>
  <c r="C584" s="1"/>
  <c r="E583"/>
  <c r="D583" s="1"/>
  <c r="C583" s="1"/>
  <c r="E582"/>
  <c r="D582" s="1"/>
  <c r="C582" s="1"/>
  <c r="E581"/>
  <c r="D581" s="1"/>
  <c r="C581" s="1"/>
  <c r="E580"/>
  <c r="D580" s="1"/>
  <c r="E579"/>
  <c r="D579" s="1"/>
  <c r="C579" s="1"/>
  <c r="E578"/>
  <c r="D578" s="1"/>
  <c r="C578" s="1"/>
  <c r="E577"/>
  <c r="D577" s="1"/>
  <c r="C577" s="1"/>
  <c r="E576"/>
  <c r="D576" s="1"/>
  <c r="C576" s="1"/>
  <c r="E575"/>
  <c r="D575" s="1"/>
  <c r="C575" s="1"/>
  <c r="E574"/>
  <c r="D574" s="1"/>
  <c r="C574" s="1"/>
  <c r="E573"/>
  <c r="D573"/>
  <c r="C573" s="1"/>
  <c r="E572"/>
  <c r="D572" s="1"/>
  <c r="C572" s="1"/>
  <c r="E571"/>
  <c r="D571" s="1"/>
  <c r="C571" s="1"/>
  <c r="E570"/>
  <c r="D570" s="1"/>
  <c r="C570" s="1"/>
  <c r="E569"/>
  <c r="D569" s="1"/>
  <c r="E568"/>
  <c r="D568" s="1"/>
  <c r="C568" s="1"/>
  <c r="E567"/>
  <c r="D567" s="1"/>
  <c r="C567" s="1"/>
  <c r="E566"/>
  <c r="D566" s="1"/>
  <c r="C566" s="1"/>
  <c r="E565"/>
  <c r="D565" s="1"/>
  <c r="C565" s="1"/>
  <c r="E564"/>
  <c r="D564" s="1"/>
  <c r="C564" s="1"/>
  <c r="E563"/>
  <c r="D563" s="1"/>
  <c r="C563" s="1"/>
  <c r="E562"/>
  <c r="D562" s="1"/>
  <c r="C562" s="1"/>
  <c r="E561"/>
  <c r="D561" s="1"/>
  <c r="C561" s="1"/>
  <c r="E560"/>
  <c r="D560" s="1"/>
  <c r="C560" s="1"/>
  <c r="E559"/>
  <c r="D559" s="1"/>
  <c r="C559" s="1"/>
  <c r="E558"/>
  <c r="D558" s="1"/>
  <c r="C558" s="1"/>
  <c r="E557"/>
  <c r="D557" s="1"/>
  <c r="C557" s="1"/>
  <c r="E556"/>
  <c r="D556" s="1"/>
  <c r="E555"/>
  <c r="D555" s="1"/>
  <c r="C555" s="1"/>
  <c r="E554"/>
  <c r="D554" s="1"/>
  <c r="C554" s="1"/>
  <c r="E553"/>
  <c r="D553" s="1"/>
  <c r="C553" s="1"/>
  <c r="E552"/>
  <c r="D552" s="1"/>
  <c r="C552" s="1"/>
  <c r="E551"/>
  <c r="D551" s="1"/>
  <c r="C551" s="1"/>
  <c r="E550"/>
  <c r="D550"/>
  <c r="C550" s="1"/>
  <c r="E549"/>
  <c r="D549" s="1"/>
  <c r="C549" s="1"/>
  <c r="E548"/>
  <c r="D548" s="1"/>
  <c r="C548" s="1"/>
  <c r="E547"/>
  <c r="D547" s="1"/>
  <c r="C547" s="1"/>
  <c r="E546"/>
  <c r="D546" s="1"/>
  <c r="C546" s="1"/>
  <c r="E545"/>
  <c r="D545" s="1"/>
  <c r="E544"/>
  <c r="D544" s="1"/>
  <c r="C544" s="1"/>
  <c r="E543"/>
  <c r="D543"/>
  <c r="C543" s="1"/>
  <c r="E542"/>
  <c r="D542" s="1"/>
  <c r="C542" s="1"/>
  <c r="E541"/>
  <c r="D541" s="1"/>
  <c r="C541" s="1"/>
  <c r="E540"/>
  <c r="D540" s="1"/>
  <c r="C540" s="1"/>
  <c r="E539"/>
  <c r="D539" s="1"/>
  <c r="C539" s="1"/>
  <c r="E538"/>
  <c r="D538" s="1"/>
  <c r="C538" s="1"/>
  <c r="E537"/>
  <c r="D537" s="1"/>
  <c r="C537" s="1"/>
  <c r="E536"/>
  <c r="D536" s="1"/>
  <c r="C536" s="1"/>
  <c r="E535"/>
  <c r="D535" s="1"/>
  <c r="C535" s="1"/>
  <c r="E534"/>
  <c r="D534" s="1"/>
  <c r="C534" s="1"/>
  <c r="E533"/>
  <c r="D533" s="1"/>
  <c r="E532"/>
  <c r="D532" s="1"/>
  <c r="C532" s="1"/>
  <c r="E531"/>
  <c r="D531" s="1"/>
  <c r="C531" s="1"/>
  <c r="E530"/>
  <c r="D530"/>
  <c r="C530" s="1"/>
  <c r="E529"/>
  <c r="D529"/>
  <c r="C529" s="1"/>
  <c r="E528"/>
  <c r="D528" s="1"/>
  <c r="C528" s="1"/>
  <c r="E527"/>
  <c r="D527" s="1"/>
  <c r="C527" s="1"/>
  <c r="E526"/>
  <c r="D526" s="1"/>
  <c r="C526" s="1"/>
  <c r="E525"/>
  <c r="D525" s="1"/>
  <c r="C525" s="1"/>
  <c r="E524"/>
  <c r="D524" s="1"/>
  <c r="C524" s="1"/>
  <c r="E523"/>
  <c r="D523"/>
  <c r="C523" s="1"/>
  <c r="E522"/>
  <c r="D522" s="1"/>
  <c r="C522" s="1"/>
  <c r="E521"/>
  <c r="D521" s="1"/>
  <c r="E520"/>
  <c r="D520" s="1"/>
  <c r="C520" s="1"/>
  <c r="E519"/>
  <c r="D519" s="1"/>
  <c r="C519" s="1"/>
  <c r="E518"/>
  <c r="D518" s="1"/>
  <c r="C518" s="1"/>
  <c r="E517"/>
  <c r="D517" s="1"/>
  <c r="C517" s="1"/>
  <c r="E516"/>
  <c r="D516" s="1"/>
  <c r="C516" s="1"/>
  <c r="E515"/>
  <c r="D515" s="1"/>
  <c r="C515" s="1"/>
  <c r="E514"/>
  <c r="D514" s="1"/>
  <c r="C514" s="1"/>
  <c r="E513"/>
  <c r="D513" s="1"/>
  <c r="C513" s="1"/>
  <c r="E512"/>
  <c r="D512" s="1"/>
  <c r="C512" s="1"/>
  <c r="E511"/>
  <c r="D511"/>
  <c r="C511" s="1"/>
  <c r="E510"/>
  <c r="D510"/>
  <c r="C510" s="1"/>
  <c r="E509"/>
  <c r="D509" s="1"/>
  <c r="E508"/>
  <c r="D508" s="1"/>
  <c r="C508" s="1"/>
  <c r="E507"/>
  <c r="D507" s="1"/>
  <c r="C507" s="1"/>
  <c r="E506"/>
  <c r="D506" s="1"/>
  <c r="C506" s="1"/>
  <c r="E505"/>
  <c r="D505" s="1"/>
  <c r="C505" s="1"/>
  <c r="E504"/>
  <c r="D504" s="1"/>
  <c r="C504" s="1"/>
  <c r="E503"/>
  <c r="D503"/>
  <c r="C503" s="1"/>
  <c r="E502"/>
  <c r="D502"/>
  <c r="C502" s="1"/>
  <c r="E501"/>
  <c r="D501" s="1"/>
  <c r="C501" s="1"/>
  <c r="E500"/>
  <c r="D500" s="1"/>
  <c r="C500" s="1"/>
  <c r="E499"/>
  <c r="D499" s="1"/>
  <c r="C499" s="1"/>
  <c r="E498"/>
  <c r="D498" s="1"/>
  <c r="C498" s="1"/>
  <c r="E497"/>
  <c r="D497" s="1"/>
  <c r="E496"/>
  <c r="D496" s="1"/>
  <c r="C496" s="1"/>
  <c r="E495"/>
  <c r="D495"/>
  <c r="C495" s="1"/>
  <c r="E494"/>
  <c r="D494" s="1"/>
  <c r="C494" s="1"/>
  <c r="E493"/>
  <c r="D493" s="1"/>
  <c r="C493" s="1"/>
  <c r="E492"/>
  <c r="D492" s="1"/>
  <c r="C492" s="1"/>
  <c r="E491"/>
  <c r="D491" s="1"/>
  <c r="C491" s="1"/>
  <c r="E490"/>
  <c r="D490" s="1"/>
  <c r="C490" s="1"/>
  <c r="E489"/>
  <c r="D489" s="1"/>
  <c r="C489" s="1"/>
  <c r="E488"/>
  <c r="D488" s="1"/>
  <c r="C488" s="1"/>
  <c r="E487"/>
  <c r="D487" s="1"/>
  <c r="C487" s="1"/>
  <c r="E486"/>
  <c r="D486" s="1"/>
  <c r="C486" s="1"/>
  <c r="E485"/>
  <c r="D485" s="1"/>
  <c r="C485" s="1"/>
  <c r="E484"/>
  <c r="D484" s="1"/>
  <c r="E483"/>
  <c r="D483" s="1"/>
  <c r="C483" s="1"/>
  <c r="E482"/>
  <c r="D482" s="1"/>
  <c r="C482" s="1"/>
  <c r="E481"/>
  <c r="D481"/>
  <c r="C481" s="1"/>
  <c r="E480"/>
  <c r="D480" s="1"/>
  <c r="C480" s="1"/>
  <c r="E479"/>
  <c r="D479" s="1"/>
  <c r="C479" s="1"/>
  <c r="E478"/>
  <c r="D478" s="1"/>
  <c r="C478" s="1"/>
  <c r="E477"/>
  <c r="D477" s="1"/>
  <c r="C477" s="1"/>
  <c r="E476"/>
  <c r="D476" s="1"/>
  <c r="E475"/>
  <c r="D475" s="1"/>
  <c r="C475" s="1"/>
  <c r="E474"/>
  <c r="D474" s="1"/>
  <c r="C474" s="1"/>
  <c r="E473"/>
  <c r="D473" s="1"/>
  <c r="C473" s="1"/>
  <c r="E472"/>
  <c r="D472" s="1"/>
  <c r="E471"/>
  <c r="D471"/>
  <c r="C471" s="1"/>
  <c r="E470"/>
  <c r="D470" s="1"/>
  <c r="C470" s="1"/>
  <c r="E469"/>
  <c r="D469" s="1"/>
  <c r="C469" s="1"/>
  <c r="E468"/>
  <c r="D468" s="1"/>
  <c r="C468" s="1"/>
  <c r="E467"/>
  <c r="D467" s="1"/>
  <c r="C467" s="1"/>
  <c r="E466"/>
  <c r="D466" s="1"/>
  <c r="C466" s="1"/>
  <c r="E465"/>
  <c r="D465" s="1"/>
  <c r="C465" s="1"/>
  <c r="E464"/>
  <c r="D464" s="1"/>
  <c r="C464" s="1"/>
  <c r="E463"/>
  <c r="D463" s="1"/>
  <c r="C463" s="1"/>
  <c r="E462"/>
  <c r="D462" s="1"/>
  <c r="C462" s="1"/>
  <c r="E461"/>
  <c r="D461" s="1"/>
  <c r="C461"/>
  <c r="E460"/>
  <c r="D460" s="1"/>
  <c r="C460" s="1"/>
  <c r="E459"/>
  <c r="D459" s="1"/>
  <c r="C459" s="1"/>
  <c r="E458"/>
  <c r="D458" s="1"/>
  <c r="C458" s="1"/>
  <c r="E457"/>
  <c r="D457" s="1"/>
  <c r="C457" s="1"/>
  <c r="E456"/>
  <c r="D456" s="1"/>
  <c r="C456" s="1"/>
  <c r="E455"/>
  <c r="D455" s="1"/>
  <c r="C455" s="1"/>
  <c r="E454"/>
  <c r="D454" s="1"/>
  <c r="C454" s="1"/>
  <c r="E453"/>
  <c r="D453" s="1"/>
  <c r="C453" s="1"/>
  <c r="E452"/>
  <c r="D452" s="1"/>
  <c r="E451"/>
  <c r="D451" s="1"/>
  <c r="C451" s="1"/>
  <c r="E450"/>
  <c r="D450" s="1"/>
  <c r="C450" s="1"/>
  <c r="E449"/>
  <c r="D449"/>
  <c r="C449" s="1"/>
  <c r="E448"/>
  <c r="D448" s="1"/>
  <c r="E447"/>
  <c r="D447"/>
  <c r="C447" s="1"/>
  <c r="E446"/>
  <c r="D446"/>
  <c r="C446" s="1"/>
  <c r="E445"/>
  <c r="D445"/>
  <c r="C445" s="1"/>
  <c r="E444"/>
  <c r="D444" s="1"/>
  <c r="C444" s="1"/>
  <c r="E443"/>
  <c r="D443" s="1"/>
  <c r="C443" s="1"/>
  <c r="E442"/>
  <c r="D442" s="1"/>
  <c r="C442" s="1"/>
  <c r="E441"/>
  <c r="D441" s="1"/>
  <c r="C441" s="1"/>
  <c r="E440"/>
  <c r="D440" s="1"/>
  <c r="C440" s="1"/>
  <c r="E439"/>
  <c r="D439"/>
  <c r="C439" s="1"/>
  <c r="E438"/>
  <c r="D438" s="1"/>
  <c r="C438" s="1"/>
  <c r="E437"/>
  <c r="D437" s="1"/>
  <c r="E436"/>
  <c r="D436" s="1"/>
  <c r="C436" s="1"/>
  <c r="E435"/>
  <c r="D435" s="1"/>
  <c r="C435" s="1"/>
  <c r="E434"/>
  <c r="D434"/>
  <c r="C434" s="1"/>
  <c r="E433"/>
  <c r="D433" s="1"/>
  <c r="C433" s="1"/>
  <c r="E432"/>
  <c r="D432" s="1"/>
  <c r="C432" s="1"/>
  <c r="E431"/>
  <c r="D431" s="1"/>
  <c r="C431" s="1"/>
  <c r="E430"/>
  <c r="D430" s="1"/>
  <c r="C430" s="1"/>
  <c r="E429"/>
  <c r="D429"/>
  <c r="C429" s="1"/>
  <c r="E428"/>
  <c r="D428" s="1"/>
  <c r="E427"/>
  <c r="D427" s="1"/>
  <c r="C427" s="1"/>
  <c r="E426"/>
  <c r="D426" s="1"/>
  <c r="C426" s="1"/>
  <c r="E425"/>
  <c r="D425"/>
  <c r="C425" s="1"/>
  <c r="E424"/>
  <c r="D424" s="1"/>
  <c r="E423"/>
  <c r="D423" s="1"/>
  <c r="C423" s="1"/>
  <c r="E422"/>
  <c r="D422" s="1"/>
  <c r="C422" s="1"/>
  <c r="E421"/>
  <c r="D421" s="1"/>
  <c r="C421" s="1"/>
  <c r="E420"/>
  <c r="D420" s="1"/>
  <c r="C420" s="1"/>
  <c r="E419"/>
  <c r="D419" s="1"/>
  <c r="C419" s="1"/>
  <c r="E418"/>
  <c r="D418" s="1"/>
  <c r="C418" s="1"/>
  <c r="E417"/>
  <c r="D417"/>
  <c r="C417" s="1"/>
  <c r="E416"/>
  <c r="D416" s="1"/>
  <c r="E415"/>
  <c r="D415" s="1"/>
  <c r="C415" s="1"/>
  <c r="E414"/>
  <c r="D414" s="1"/>
  <c r="C414" s="1"/>
  <c r="E413"/>
  <c r="D413" s="1"/>
  <c r="C413" s="1"/>
  <c r="E412"/>
  <c r="D412" s="1"/>
  <c r="E411"/>
  <c r="D411" s="1"/>
  <c r="C411" s="1"/>
  <c r="E410"/>
  <c r="D410" s="1"/>
  <c r="C410" s="1"/>
  <c r="E409"/>
  <c r="D409" s="1"/>
  <c r="C409" s="1"/>
  <c r="E408"/>
  <c r="D408" s="1"/>
  <c r="C408" s="1"/>
  <c r="E407"/>
  <c r="D407" s="1"/>
  <c r="C407" s="1"/>
  <c r="E406"/>
  <c r="D406" s="1"/>
  <c r="C406" s="1"/>
  <c r="E405"/>
  <c r="D405" s="1"/>
  <c r="C405" s="1"/>
  <c r="E404"/>
  <c r="D404" s="1"/>
  <c r="C404" s="1"/>
  <c r="E403"/>
  <c r="D403" s="1"/>
  <c r="C403" s="1"/>
  <c r="E402"/>
  <c r="D402" s="1"/>
  <c r="C402" s="1"/>
  <c r="E401"/>
  <c r="D401" s="1"/>
  <c r="E400"/>
  <c r="D400" s="1"/>
  <c r="C400" s="1"/>
  <c r="E399"/>
  <c r="D399" s="1"/>
  <c r="C399" s="1"/>
  <c r="E398"/>
  <c r="D398" s="1"/>
  <c r="C398" s="1"/>
  <c r="E397"/>
  <c r="D397" s="1"/>
  <c r="C397" s="1"/>
  <c r="E396"/>
  <c r="D396" s="1"/>
  <c r="C396" s="1"/>
  <c r="E395"/>
  <c r="D395" s="1"/>
  <c r="C395" s="1"/>
  <c r="E394"/>
  <c r="D394" s="1"/>
  <c r="C394" s="1"/>
  <c r="E393"/>
  <c r="D393" s="1"/>
  <c r="C393" s="1"/>
  <c r="E392"/>
  <c r="D392" s="1"/>
  <c r="C392" s="1"/>
  <c r="E391"/>
  <c r="D391" s="1"/>
  <c r="C391" s="1"/>
  <c r="E390"/>
  <c r="D390" s="1"/>
  <c r="E389"/>
  <c r="D389" s="1"/>
  <c r="C389" s="1"/>
  <c r="E388"/>
  <c r="D388" s="1"/>
  <c r="C388" s="1"/>
  <c r="E387"/>
  <c r="D387" s="1"/>
  <c r="C387" s="1"/>
  <c r="E386"/>
  <c r="D386" s="1"/>
  <c r="C386" s="1"/>
  <c r="E385"/>
  <c r="D385" s="1"/>
  <c r="C385" s="1"/>
  <c r="E384"/>
  <c r="D384" s="1"/>
  <c r="C384" s="1"/>
  <c r="E383"/>
  <c r="D383" s="1"/>
  <c r="C383" s="1"/>
  <c r="E382"/>
  <c r="D382" s="1"/>
  <c r="C382" s="1"/>
  <c r="E381"/>
  <c r="D381" s="1"/>
  <c r="C381" s="1"/>
  <c r="E380"/>
  <c r="D380" s="1"/>
  <c r="C380" s="1"/>
  <c r="E379"/>
  <c r="D379" s="1"/>
  <c r="C379" s="1"/>
  <c r="E378"/>
  <c r="D378" s="1"/>
  <c r="E377"/>
  <c r="D377" s="1"/>
  <c r="C377" s="1"/>
  <c r="E376"/>
  <c r="D376" s="1"/>
  <c r="C376" s="1"/>
  <c r="E375"/>
  <c r="D375" s="1"/>
  <c r="C375" s="1"/>
  <c r="E374"/>
  <c r="D374" s="1"/>
  <c r="C374" s="1"/>
  <c r="E373"/>
  <c r="D373" s="1"/>
  <c r="C373" s="1"/>
  <c r="E372"/>
  <c r="D372" s="1"/>
  <c r="C372" s="1"/>
  <c r="E371"/>
  <c r="D371" s="1"/>
  <c r="C371" s="1"/>
  <c r="E370"/>
  <c r="D370" s="1"/>
  <c r="C370" s="1"/>
  <c r="E369"/>
  <c r="D369" s="1"/>
  <c r="C369" s="1"/>
  <c r="E368"/>
  <c r="D368" s="1"/>
  <c r="C368" s="1"/>
  <c r="E367"/>
  <c r="D367" s="1"/>
  <c r="C367" s="1"/>
  <c r="E366"/>
  <c r="D366" s="1"/>
  <c r="E365"/>
  <c r="D365" s="1"/>
  <c r="C365" s="1"/>
  <c r="E364"/>
  <c r="D364" s="1"/>
  <c r="C364" s="1"/>
  <c r="E363"/>
  <c r="D363" s="1"/>
  <c r="C363" s="1"/>
  <c r="E362"/>
  <c r="D362" s="1"/>
  <c r="C362" s="1"/>
  <c r="E361"/>
  <c r="D361" s="1"/>
  <c r="C361" s="1"/>
  <c r="E360"/>
  <c r="D360" s="1"/>
  <c r="C360" s="1"/>
  <c r="E359"/>
  <c r="D359" s="1"/>
  <c r="C359" s="1"/>
  <c r="E358"/>
  <c r="D358" s="1"/>
  <c r="C358" s="1"/>
  <c r="E357"/>
  <c r="D357" s="1"/>
  <c r="C357" s="1"/>
  <c r="E356"/>
  <c r="D356" s="1"/>
  <c r="C356" s="1"/>
  <c r="E355"/>
  <c r="D355" s="1"/>
  <c r="E354"/>
  <c r="D354" s="1"/>
  <c r="C354" s="1"/>
  <c r="E353"/>
  <c r="D353" s="1"/>
  <c r="C353" s="1"/>
  <c r="E352"/>
  <c r="D352" s="1"/>
  <c r="C352" s="1"/>
  <c r="E351"/>
  <c r="D351"/>
  <c r="C351" s="1"/>
  <c r="E350"/>
  <c r="D350"/>
  <c r="C350" s="1"/>
  <c r="E349"/>
  <c r="D349" s="1"/>
  <c r="C349" s="1"/>
  <c r="E348"/>
  <c r="D348" s="1"/>
  <c r="E347"/>
  <c r="D347" s="1"/>
  <c r="C347" s="1"/>
  <c r="E346"/>
  <c r="D346" s="1"/>
  <c r="C346" s="1"/>
  <c r="E345"/>
  <c r="D345" s="1"/>
  <c r="C345" s="1"/>
  <c r="E344"/>
  <c r="D344" s="1"/>
  <c r="E343"/>
  <c r="D343"/>
  <c r="C343" s="1"/>
  <c r="E342"/>
  <c r="D342" s="1"/>
  <c r="C342" s="1"/>
  <c r="E341"/>
  <c r="D341" s="1"/>
  <c r="C341" s="1"/>
  <c r="E340"/>
  <c r="D340" s="1"/>
  <c r="C340" s="1"/>
  <c r="E339"/>
  <c r="D339" s="1"/>
  <c r="C339" s="1"/>
  <c r="E338"/>
  <c r="D338" s="1"/>
  <c r="C338" s="1"/>
  <c r="E337"/>
  <c r="D337" s="1"/>
  <c r="C337" s="1"/>
  <c r="E336"/>
  <c r="D336" s="1"/>
  <c r="E335"/>
  <c r="D335" s="1"/>
  <c r="C335" s="1"/>
  <c r="E334"/>
  <c r="D334" s="1"/>
  <c r="C334" s="1"/>
  <c r="E333"/>
  <c r="D333" s="1"/>
  <c r="E332"/>
  <c r="D332" s="1"/>
  <c r="C332" s="1"/>
  <c r="E331"/>
  <c r="D331" s="1"/>
  <c r="C331" s="1"/>
  <c r="E330"/>
  <c r="D330" s="1"/>
  <c r="C330" s="1"/>
  <c r="E329"/>
  <c r="D329" s="1"/>
  <c r="C329" s="1"/>
  <c r="E328"/>
  <c r="D328" s="1"/>
  <c r="C328" s="1"/>
  <c r="E327"/>
  <c r="D327" s="1"/>
  <c r="C327" s="1"/>
  <c r="E326"/>
  <c r="D326"/>
  <c r="C326" s="1"/>
  <c r="E325"/>
  <c r="D325" s="1"/>
  <c r="C325" s="1"/>
  <c r="E324"/>
  <c r="D324" s="1"/>
  <c r="C324" s="1"/>
  <c r="E323"/>
  <c r="D323" s="1"/>
  <c r="C323" s="1"/>
  <c r="E322"/>
  <c r="D322" s="1"/>
  <c r="C322" s="1"/>
  <c r="E321"/>
  <c r="D321" s="1"/>
  <c r="C321" s="1"/>
  <c r="E320"/>
  <c r="D320" s="1"/>
  <c r="C320" s="1"/>
  <c r="E319"/>
  <c r="D319"/>
  <c r="C319" s="1"/>
  <c r="E318"/>
  <c r="D318"/>
  <c r="C318" s="1"/>
  <c r="E317"/>
  <c r="D317" s="1"/>
  <c r="E316"/>
  <c r="D316" s="1"/>
  <c r="C316" s="1"/>
  <c r="E315"/>
  <c r="D315" s="1"/>
  <c r="C315" s="1"/>
  <c r="E314"/>
  <c r="D314" s="1"/>
  <c r="C314" s="1"/>
  <c r="E313"/>
  <c r="D313" s="1"/>
  <c r="C313" s="1"/>
  <c r="E312"/>
  <c r="D312" s="1"/>
  <c r="C312" s="1"/>
  <c r="E311"/>
  <c r="D311" s="1"/>
  <c r="C311" s="1"/>
  <c r="E310"/>
  <c r="D310" s="1"/>
  <c r="C310" s="1"/>
  <c r="E309"/>
  <c r="D309" s="1"/>
  <c r="C309" s="1"/>
  <c r="E308"/>
  <c r="D308" s="1"/>
  <c r="C308" s="1"/>
  <c r="E307"/>
  <c r="D307" s="1"/>
  <c r="C307" s="1"/>
  <c r="E306"/>
  <c r="D306" s="1"/>
  <c r="C306" s="1"/>
  <c r="E305"/>
  <c r="D305"/>
  <c r="C305" s="1"/>
  <c r="E304"/>
  <c r="D304" s="1"/>
  <c r="E303"/>
  <c r="D303" s="1"/>
  <c r="C303" s="1"/>
  <c r="E302"/>
  <c r="D302" s="1"/>
  <c r="C302" s="1"/>
  <c r="E301"/>
  <c r="D301" s="1"/>
  <c r="C301" s="1"/>
  <c r="E300"/>
  <c r="D300" s="1"/>
  <c r="C300" s="1"/>
  <c r="E299"/>
  <c r="D299" s="1"/>
  <c r="C299" s="1"/>
  <c r="E298"/>
  <c r="D298" s="1"/>
  <c r="C298" s="1"/>
  <c r="E297"/>
  <c r="D297" s="1"/>
  <c r="C297" s="1"/>
  <c r="E296"/>
  <c r="D296" s="1"/>
  <c r="E295"/>
  <c r="D295" s="1"/>
  <c r="C295" s="1"/>
  <c r="E294"/>
  <c r="D294" s="1"/>
  <c r="C294" s="1"/>
  <c r="E293"/>
  <c r="D293" s="1"/>
  <c r="E292"/>
  <c r="D292" s="1"/>
  <c r="C292" s="1"/>
  <c r="E291"/>
  <c r="D291" s="1"/>
  <c r="C291" s="1"/>
  <c r="E290"/>
  <c r="D290" s="1"/>
  <c r="C290" s="1"/>
  <c r="E289"/>
  <c r="D289" s="1"/>
  <c r="C289" s="1"/>
  <c r="E288"/>
  <c r="D288" s="1"/>
  <c r="C288" s="1"/>
  <c r="E287"/>
  <c r="D287" s="1"/>
  <c r="C287" s="1"/>
  <c r="E286"/>
  <c r="D286" s="1"/>
  <c r="C286" s="1"/>
  <c r="E285"/>
  <c r="D285" s="1"/>
  <c r="C285" s="1"/>
  <c r="E284"/>
  <c r="D284" s="1"/>
  <c r="C284" s="1"/>
  <c r="E283"/>
  <c r="D283" s="1"/>
  <c r="C283" s="1"/>
  <c r="E282"/>
  <c r="D282" s="1"/>
  <c r="C282" s="1"/>
  <c r="E281"/>
  <c r="D281" s="1"/>
  <c r="E280"/>
  <c r="D280" s="1"/>
  <c r="C280" s="1"/>
  <c r="E279"/>
  <c r="D279" s="1"/>
  <c r="C279" s="1"/>
  <c r="E278"/>
  <c r="D278" s="1"/>
  <c r="C278" s="1"/>
  <c r="E277"/>
  <c r="D277"/>
  <c r="C277" s="1"/>
  <c r="E276"/>
  <c r="D276" s="1"/>
  <c r="C276" s="1"/>
  <c r="E275"/>
  <c r="D275" s="1"/>
  <c r="C275" s="1"/>
  <c r="E274"/>
  <c r="D274" s="1"/>
  <c r="C274" s="1"/>
  <c r="E273"/>
  <c r="D273" s="1"/>
  <c r="C273" s="1"/>
  <c r="E272"/>
  <c r="D272" s="1"/>
  <c r="C272" s="1"/>
  <c r="E271"/>
  <c r="D271" s="1"/>
  <c r="C271" s="1"/>
  <c r="E270"/>
  <c r="D270" s="1"/>
  <c r="E269"/>
  <c r="D269" s="1"/>
  <c r="C269" s="1"/>
  <c r="E268"/>
  <c r="D268" s="1"/>
  <c r="C268" s="1"/>
  <c r="E267"/>
  <c r="D267" s="1"/>
  <c r="C267" s="1"/>
  <c r="E266"/>
  <c r="D266" s="1"/>
  <c r="C266" s="1"/>
  <c r="E265"/>
  <c r="D265"/>
  <c r="C265" s="1"/>
  <c r="E264"/>
  <c r="D264" s="1"/>
  <c r="C264" s="1"/>
  <c r="E263"/>
  <c r="D263" s="1"/>
  <c r="C263" s="1"/>
  <c r="E262"/>
  <c r="D262" s="1"/>
  <c r="C262" s="1"/>
  <c r="E261"/>
  <c r="D261" s="1"/>
  <c r="C261" s="1"/>
  <c r="E260"/>
  <c r="D260" s="1"/>
  <c r="C260" s="1"/>
  <c r="E259"/>
  <c r="D259" s="1"/>
  <c r="C259" s="1"/>
  <c r="E258"/>
  <c r="D258" s="1"/>
  <c r="C258" s="1"/>
  <c r="E257"/>
  <c r="D257" s="1"/>
  <c r="E256"/>
  <c r="D256" s="1"/>
  <c r="C256" s="1"/>
  <c r="E255"/>
  <c r="D255"/>
  <c r="C255" s="1"/>
  <c r="E254"/>
  <c r="D254" s="1"/>
  <c r="C254" s="1"/>
  <c r="E253"/>
  <c r="D253" s="1"/>
  <c r="C253" s="1"/>
  <c r="E252"/>
  <c r="D252" s="1"/>
  <c r="C252" s="1"/>
  <c r="E251"/>
  <c r="D251" s="1"/>
  <c r="C251" s="1"/>
  <c r="E250"/>
  <c r="D250" s="1"/>
  <c r="C250" s="1"/>
  <c r="E249"/>
  <c r="D249" s="1"/>
  <c r="C249" s="1"/>
  <c r="E248"/>
  <c r="D248" s="1"/>
  <c r="C248" s="1"/>
  <c r="E247"/>
  <c r="D247"/>
  <c r="C247" s="1"/>
  <c r="E246"/>
  <c r="D246" s="1"/>
  <c r="C246" s="1"/>
  <c r="E245"/>
  <c r="D245" s="1"/>
  <c r="E244"/>
  <c r="D244" s="1"/>
  <c r="E243"/>
  <c r="D243" s="1"/>
  <c r="C243" s="1"/>
  <c r="E242"/>
  <c r="D242"/>
  <c r="C242" s="1"/>
  <c r="E241"/>
  <c r="D241" s="1"/>
  <c r="C241" s="1"/>
  <c r="E240"/>
  <c r="D240" s="1"/>
  <c r="C240" s="1"/>
  <c r="E239"/>
  <c r="D239" s="1"/>
  <c r="C239" s="1"/>
  <c r="E238"/>
  <c r="D238" s="1"/>
  <c r="C238" s="1"/>
  <c r="E237"/>
  <c r="D237" s="1"/>
  <c r="C237" s="1"/>
  <c r="E236"/>
  <c r="D236" s="1"/>
  <c r="C236" s="1"/>
  <c r="E235"/>
  <c r="D235" s="1"/>
  <c r="C235" s="1"/>
  <c r="E234"/>
  <c r="D234" s="1"/>
  <c r="C234" s="1"/>
  <c r="E233"/>
  <c r="D233" s="1"/>
  <c r="E232"/>
  <c r="D232" s="1"/>
  <c r="C232" s="1"/>
  <c r="E231"/>
  <c r="D231" s="1"/>
  <c r="E230"/>
  <c r="D230" s="1"/>
  <c r="C230" s="1"/>
  <c r="E229"/>
  <c r="D229" s="1"/>
  <c r="C229" s="1"/>
  <c r="E228"/>
  <c r="D228" s="1"/>
  <c r="C228" s="1"/>
  <c r="E227"/>
  <c r="D227" s="1"/>
  <c r="C227" s="1"/>
  <c r="E226"/>
  <c r="D226" s="1"/>
  <c r="C226" s="1"/>
  <c r="E225"/>
  <c r="D225" s="1"/>
  <c r="C225" s="1"/>
  <c r="E224"/>
  <c r="D224" s="1"/>
  <c r="C224" s="1"/>
  <c r="E223"/>
  <c r="D223" s="1"/>
  <c r="C223" s="1"/>
  <c r="E222"/>
  <c r="D222" s="1"/>
  <c r="C222" s="1"/>
  <c r="E221"/>
  <c r="D221" s="1"/>
  <c r="C221" s="1"/>
  <c r="E220"/>
  <c r="D220" s="1"/>
  <c r="E219"/>
  <c r="D219" s="1"/>
  <c r="C219" s="1"/>
  <c r="E218"/>
  <c r="D218" s="1"/>
  <c r="C218" s="1"/>
  <c r="E217"/>
  <c r="D217" s="1"/>
  <c r="C217" s="1"/>
  <c r="E216"/>
  <c r="D216" s="1"/>
  <c r="C216" s="1"/>
  <c r="E215"/>
  <c r="D215" s="1"/>
  <c r="C215" s="1"/>
  <c r="E214"/>
  <c r="D214" s="1"/>
  <c r="C214" s="1"/>
  <c r="E213"/>
  <c r="D213"/>
  <c r="C213" s="1"/>
  <c r="E212"/>
  <c r="D212" s="1"/>
  <c r="C212" s="1"/>
  <c r="E211"/>
  <c r="D211" s="1"/>
  <c r="C211" s="1"/>
  <c r="E210"/>
  <c r="D210" s="1"/>
  <c r="C210" s="1"/>
  <c r="E209"/>
  <c r="D209" s="1"/>
  <c r="C209" s="1"/>
  <c r="E208"/>
  <c r="D208" s="1"/>
  <c r="C208" s="1"/>
  <c r="E207"/>
  <c r="D207" s="1"/>
  <c r="E206"/>
  <c r="D206" s="1"/>
  <c r="C206" s="1"/>
  <c r="E205"/>
  <c r="D205" s="1"/>
  <c r="C205" s="1"/>
  <c r="E204"/>
  <c r="D204" s="1"/>
  <c r="E203"/>
  <c r="D203" s="1"/>
  <c r="C203" s="1"/>
  <c r="E202"/>
  <c r="D202" s="1"/>
  <c r="C202" s="1"/>
  <c r="E201"/>
  <c r="D201" s="1"/>
  <c r="C201" s="1"/>
  <c r="E200"/>
  <c r="D200" s="1"/>
  <c r="C200" s="1"/>
  <c r="E199"/>
  <c r="D199" s="1"/>
  <c r="C199" s="1"/>
  <c r="E198"/>
  <c r="D198" s="1"/>
  <c r="C198" s="1"/>
  <c r="E197"/>
  <c r="D197" s="1"/>
  <c r="C197" s="1"/>
  <c r="E196"/>
  <c r="D196" s="1"/>
  <c r="C196" s="1"/>
  <c r="E195"/>
  <c r="D195" s="1"/>
  <c r="C195" s="1"/>
  <c r="E194"/>
  <c r="D194" s="1"/>
  <c r="E193"/>
  <c r="D193" s="1"/>
  <c r="C193" s="1"/>
  <c r="E192"/>
  <c r="D192" s="1"/>
  <c r="C192" s="1"/>
  <c r="E191"/>
  <c r="D191" s="1"/>
  <c r="E190"/>
  <c r="D190" s="1"/>
  <c r="C190" s="1"/>
  <c r="E189"/>
  <c r="D189" s="1"/>
  <c r="C189" s="1"/>
  <c r="E188"/>
  <c r="D188" s="1"/>
  <c r="C188" s="1"/>
  <c r="E187"/>
  <c r="D187"/>
  <c r="C187" s="1"/>
  <c r="E186"/>
  <c r="D186" s="1"/>
  <c r="C186" s="1"/>
  <c r="E185"/>
  <c r="D185" s="1"/>
  <c r="E184"/>
  <c r="D184" s="1"/>
  <c r="C184" s="1"/>
  <c r="E183"/>
  <c r="D183" s="1"/>
  <c r="C183" s="1"/>
  <c r="E182"/>
  <c r="D182" s="1"/>
  <c r="C182" s="1"/>
  <c r="E181"/>
  <c r="D181" s="1"/>
  <c r="C181" s="1"/>
  <c r="E180"/>
  <c r="D180" s="1"/>
  <c r="C180" s="1"/>
  <c r="E179"/>
  <c r="D179" s="1"/>
  <c r="C179" s="1"/>
  <c r="E178"/>
  <c r="D178" s="1"/>
  <c r="C178" s="1"/>
  <c r="E177"/>
  <c r="D177" s="1"/>
  <c r="C177" s="1"/>
  <c r="E176"/>
  <c r="D176" s="1"/>
  <c r="C176" s="1"/>
  <c r="E175"/>
  <c r="D175" s="1"/>
  <c r="C175" s="1"/>
  <c r="E174"/>
  <c r="D174" s="1"/>
  <c r="E173"/>
  <c r="D173" s="1"/>
  <c r="C173" s="1"/>
  <c r="E172"/>
  <c r="D172" s="1"/>
  <c r="C172" s="1"/>
  <c r="E171"/>
  <c r="D171" s="1"/>
  <c r="C171" s="1"/>
  <c r="E170"/>
  <c r="D170" s="1"/>
  <c r="C170" s="1"/>
  <c r="E169"/>
  <c r="D169" s="1"/>
  <c r="C169" s="1"/>
  <c r="E168"/>
  <c r="D168" s="1"/>
  <c r="C168" s="1"/>
  <c r="E167"/>
  <c r="D167" s="1"/>
  <c r="C167" s="1"/>
  <c r="E166"/>
  <c r="D166" s="1"/>
  <c r="C166" s="1"/>
  <c r="E165"/>
  <c r="D165" s="1"/>
  <c r="C165" s="1"/>
  <c r="E164"/>
  <c r="D164" s="1"/>
  <c r="C164" s="1"/>
  <c r="E163"/>
  <c r="D163" s="1"/>
  <c r="C163" s="1"/>
  <c r="E162"/>
  <c r="D162" s="1"/>
  <c r="C162" s="1"/>
  <c r="E161"/>
  <c r="D161" s="1"/>
  <c r="E160"/>
  <c r="D160" s="1"/>
  <c r="C160" s="1"/>
  <c r="E159"/>
  <c r="D159" s="1"/>
  <c r="C159" s="1"/>
  <c r="E158"/>
  <c r="D158" s="1"/>
  <c r="C158" s="1"/>
  <c r="E157"/>
  <c r="D157" s="1"/>
  <c r="C157" s="1"/>
  <c r="E156"/>
  <c r="D156" s="1"/>
  <c r="C156" s="1"/>
  <c r="E155"/>
  <c r="D155" s="1"/>
  <c r="E154"/>
  <c r="D154" s="1"/>
  <c r="C154" s="1"/>
  <c r="E153"/>
  <c r="D153" s="1"/>
  <c r="C153" s="1"/>
  <c r="E152"/>
  <c r="D152" s="1"/>
  <c r="C152" s="1"/>
  <c r="E151"/>
  <c r="D151" s="1"/>
  <c r="C151" s="1"/>
  <c r="E150"/>
  <c r="D150" s="1"/>
  <c r="C150" s="1"/>
  <c r="E149"/>
  <c r="D149" s="1"/>
  <c r="E148"/>
  <c r="D148" s="1"/>
  <c r="C148" s="1"/>
  <c r="E147"/>
  <c r="D147" s="1"/>
  <c r="C147" s="1"/>
  <c r="E146"/>
  <c r="D146" s="1"/>
  <c r="C146" s="1"/>
  <c r="E145"/>
  <c r="D145" s="1"/>
  <c r="C145" s="1"/>
  <c r="E144"/>
  <c r="D144" s="1"/>
  <c r="C144" s="1"/>
  <c r="E143"/>
  <c r="D143" s="1"/>
  <c r="C143" s="1"/>
  <c r="E142"/>
  <c r="D142" s="1"/>
  <c r="C142" s="1"/>
  <c r="E141"/>
  <c r="D141"/>
  <c r="C141" s="1"/>
  <c r="E140"/>
  <c r="D140" s="1"/>
  <c r="C140" s="1"/>
  <c r="E139"/>
  <c r="D139" s="1"/>
  <c r="C139" s="1"/>
  <c r="E138"/>
  <c r="D138" s="1"/>
  <c r="C138" s="1"/>
  <c r="E137"/>
  <c r="D137" s="1"/>
  <c r="C137" s="1"/>
  <c r="E136"/>
  <c r="D136" s="1"/>
  <c r="C136" s="1"/>
  <c r="E135"/>
  <c r="D135" s="1"/>
  <c r="E134"/>
  <c r="D134" s="1"/>
  <c r="C134" s="1"/>
  <c r="E133"/>
  <c r="D133" s="1"/>
  <c r="C133" s="1"/>
  <c r="E132"/>
  <c r="D132" s="1"/>
  <c r="C132" s="1"/>
  <c r="E131"/>
  <c r="D131" s="1"/>
  <c r="C131" s="1"/>
  <c r="E130"/>
  <c r="D130" s="1"/>
  <c r="C130" s="1"/>
  <c r="E129"/>
  <c r="D129" s="1"/>
  <c r="C129" s="1"/>
  <c r="E128"/>
  <c r="D128" s="1"/>
  <c r="C128" s="1"/>
  <c r="E127"/>
  <c r="D127" s="1"/>
  <c r="C127" s="1"/>
  <c r="E126"/>
  <c r="D126" s="1"/>
  <c r="C126" s="1"/>
  <c r="E125"/>
  <c r="D125" s="1"/>
  <c r="C125" s="1"/>
  <c r="E124"/>
  <c r="D124" s="1"/>
  <c r="C124" s="1"/>
  <c r="E123"/>
  <c r="D123" s="1"/>
  <c r="E122"/>
  <c r="D122" s="1"/>
  <c r="C122" s="1"/>
  <c r="E121"/>
  <c r="D121" s="1"/>
  <c r="C121" s="1"/>
  <c r="E120"/>
  <c r="D120" s="1"/>
  <c r="C120" s="1"/>
  <c r="E119"/>
  <c r="D119" s="1"/>
  <c r="C119" s="1"/>
  <c r="E118"/>
  <c r="D118" s="1"/>
  <c r="C118" s="1"/>
  <c r="E117"/>
  <c r="D117" s="1"/>
  <c r="C117" s="1"/>
  <c r="E116"/>
  <c r="D116" s="1"/>
  <c r="C116" s="1"/>
  <c r="E115"/>
  <c r="D115" s="1"/>
  <c r="C115" s="1"/>
  <c r="E114"/>
  <c r="D114" s="1"/>
  <c r="C114" s="1"/>
  <c r="E113"/>
  <c r="D113" s="1"/>
  <c r="C113" s="1"/>
  <c r="E112"/>
  <c r="D112" s="1"/>
  <c r="C112" s="1"/>
  <c r="E111"/>
  <c r="D111" s="1"/>
  <c r="C111" s="1"/>
  <c r="E110"/>
  <c r="D110" s="1"/>
  <c r="C110" s="1"/>
  <c r="E109"/>
  <c r="D109"/>
  <c r="E108"/>
  <c r="D108" s="1"/>
  <c r="C108" s="1"/>
  <c r="E107"/>
  <c r="D107" s="1"/>
  <c r="C107" s="1"/>
  <c r="E106"/>
  <c r="D106" s="1"/>
  <c r="C106" s="1"/>
  <c r="E105"/>
  <c r="D105" s="1"/>
  <c r="C105" s="1"/>
  <c r="E104"/>
  <c r="D104" s="1"/>
  <c r="C104" s="1"/>
  <c r="E103"/>
  <c r="D103" s="1"/>
  <c r="C103" s="1"/>
  <c r="E102"/>
  <c r="D102" s="1"/>
  <c r="C102" s="1"/>
  <c r="E101"/>
  <c r="D101" s="1"/>
  <c r="C101" s="1"/>
  <c r="E100"/>
  <c r="D100" s="1"/>
  <c r="C100" s="1"/>
  <c r="E99"/>
  <c r="D99" s="1"/>
  <c r="C99" s="1"/>
  <c r="E98"/>
  <c r="D98" s="1"/>
  <c r="C98" s="1"/>
  <c r="E97"/>
  <c r="D97" s="1"/>
  <c r="E96"/>
  <c r="D96" s="1"/>
  <c r="C96" s="1"/>
  <c r="E95"/>
  <c r="D95" s="1"/>
  <c r="E94"/>
  <c r="D94" s="1"/>
  <c r="C94" s="1"/>
  <c r="E93"/>
  <c r="D93" s="1"/>
  <c r="C93" s="1"/>
  <c r="E92"/>
  <c r="D92" s="1"/>
  <c r="C92" s="1"/>
  <c r="E91"/>
  <c r="D91" s="1"/>
  <c r="C91" s="1"/>
  <c r="E90"/>
  <c r="D90" s="1"/>
  <c r="C90" s="1"/>
  <c r="E89"/>
  <c r="D89" s="1"/>
  <c r="C89" s="1"/>
  <c r="E88"/>
  <c r="D88" s="1"/>
  <c r="C88" s="1"/>
  <c r="E87"/>
  <c r="D87" s="1"/>
  <c r="C87" s="1"/>
  <c r="E86"/>
  <c r="D86" s="1"/>
  <c r="C86" s="1"/>
  <c r="E85"/>
  <c r="D85" s="1"/>
  <c r="C85" s="1"/>
  <c r="E84"/>
  <c r="D84" s="1"/>
  <c r="E83"/>
  <c r="D83" s="1"/>
  <c r="C83" s="1"/>
  <c r="E82"/>
  <c r="D82" s="1"/>
  <c r="C82" s="1"/>
  <c r="E81"/>
  <c r="D81" s="1"/>
  <c r="C81" s="1"/>
  <c r="E80"/>
  <c r="D80" s="1"/>
  <c r="C80" s="1"/>
  <c r="E79"/>
  <c r="D79" s="1"/>
  <c r="C79" s="1"/>
  <c r="E78"/>
  <c r="D78" s="1"/>
  <c r="C78" s="1"/>
  <c r="E77"/>
  <c r="D77" s="1"/>
  <c r="C77" s="1"/>
  <c r="E76"/>
  <c r="D76" s="1"/>
  <c r="C76" s="1"/>
  <c r="E75"/>
  <c r="D75" s="1"/>
  <c r="C75" s="1"/>
  <c r="E74"/>
  <c r="D74" s="1"/>
  <c r="C74" s="1"/>
  <c r="E73"/>
  <c r="D73" s="1"/>
  <c r="C73" s="1"/>
  <c r="E72"/>
  <c r="D72"/>
  <c r="C72" s="1"/>
  <c r="E71"/>
  <c r="D71" s="1"/>
  <c r="E70"/>
  <c r="D70" s="1"/>
  <c r="C70" s="1"/>
  <c r="E69"/>
  <c r="D69" s="1"/>
  <c r="C69" s="1"/>
  <c r="E68"/>
  <c r="D68" s="1"/>
  <c r="C68" s="1"/>
  <c r="E67"/>
  <c r="D67" s="1"/>
  <c r="C67" s="1"/>
  <c r="E66"/>
  <c r="D66" s="1"/>
  <c r="C66" s="1"/>
  <c r="E65"/>
  <c r="D65" s="1"/>
  <c r="C65" s="1"/>
  <c r="E64"/>
  <c r="D64" s="1"/>
  <c r="C64" s="1"/>
  <c r="E63"/>
  <c r="D63" s="1"/>
  <c r="C63" s="1"/>
  <c r="E62"/>
  <c r="D62" s="1"/>
  <c r="C62" s="1"/>
  <c r="E61"/>
  <c r="D61" s="1"/>
  <c r="C61" s="1"/>
  <c r="E60"/>
  <c r="D60" s="1"/>
  <c r="C60" s="1"/>
  <c r="E59"/>
  <c r="D59" s="1"/>
  <c r="C59" s="1"/>
  <c r="E58"/>
  <c r="D58" s="1"/>
  <c r="C58" s="1"/>
  <c r="E57"/>
  <c r="D57" s="1"/>
  <c r="E56"/>
  <c r="D56" s="1"/>
  <c r="C56" s="1"/>
  <c r="E55"/>
  <c r="D55" s="1"/>
  <c r="C55" s="1"/>
  <c r="E54"/>
  <c r="D54" s="1"/>
  <c r="C54" s="1"/>
  <c r="E53"/>
  <c r="D53" s="1"/>
  <c r="C53" s="1"/>
  <c r="E52"/>
  <c r="D52"/>
  <c r="C52" s="1"/>
  <c r="E51"/>
  <c r="D51" s="1"/>
  <c r="C51" s="1"/>
  <c r="E50"/>
  <c r="D50" s="1"/>
  <c r="C50" s="1"/>
  <c r="E49"/>
  <c r="D49" s="1"/>
  <c r="C49" s="1"/>
  <c r="E48"/>
  <c r="D48" s="1"/>
  <c r="C48" s="1"/>
  <c r="E47"/>
  <c r="D47" s="1"/>
  <c r="C47" s="1"/>
  <c r="E46"/>
  <c r="D46" s="1"/>
  <c r="C46" s="1"/>
  <c r="E45"/>
  <c r="D45" s="1"/>
  <c r="E44"/>
  <c r="D44" s="1"/>
  <c r="E43"/>
  <c r="D43" s="1"/>
  <c r="C43" s="1"/>
  <c r="E42"/>
  <c r="D42" s="1"/>
  <c r="C42" s="1"/>
  <c r="E41"/>
  <c r="D41" s="1"/>
  <c r="C41" s="1"/>
  <c r="E40"/>
  <c r="D40" s="1"/>
  <c r="C40" s="1"/>
  <c r="E39"/>
  <c r="D39" s="1"/>
  <c r="C39" s="1"/>
  <c r="E38"/>
  <c r="D38"/>
  <c r="C38" s="1"/>
  <c r="E37"/>
  <c r="D37" s="1"/>
  <c r="C37" s="1"/>
  <c r="E36"/>
  <c r="D36" s="1"/>
  <c r="C36" s="1"/>
  <c r="E35"/>
  <c r="D35" s="1"/>
  <c r="C35" s="1"/>
  <c r="E34"/>
  <c r="D34" s="1"/>
  <c r="C34" s="1"/>
  <c r="E33"/>
  <c r="D33" s="1"/>
  <c r="E32"/>
  <c r="D32" s="1"/>
  <c r="C32" s="1"/>
  <c r="E31"/>
  <c r="D31" s="1"/>
  <c r="E30"/>
  <c r="D30" s="1"/>
  <c r="C30" s="1"/>
  <c r="E29"/>
  <c r="D29" s="1"/>
  <c r="C29" s="1"/>
  <c r="E28"/>
  <c r="D28" s="1"/>
  <c r="C28" s="1"/>
  <c r="E27"/>
  <c r="D27" s="1"/>
  <c r="C27" s="1"/>
  <c r="E26"/>
  <c r="D26" s="1"/>
  <c r="C26" s="1"/>
  <c r="E25"/>
  <c r="D25" s="1"/>
  <c r="C25" s="1"/>
  <c r="E24"/>
  <c r="D24" s="1"/>
  <c r="C24" s="1"/>
  <c r="E23"/>
  <c r="D23" s="1"/>
  <c r="C23" s="1"/>
  <c r="E22"/>
  <c r="D22" s="1"/>
  <c r="C22" s="1"/>
  <c r="E21"/>
  <c r="D21" s="1"/>
  <c r="C21" s="1"/>
  <c r="E20"/>
  <c r="D20"/>
  <c r="E19"/>
  <c r="D19" s="1"/>
  <c r="C19" s="1"/>
  <c r="E18"/>
  <c r="D18" s="1"/>
  <c r="E17"/>
  <c r="D17" s="1"/>
  <c r="C17" s="1"/>
  <c r="E16"/>
  <c r="D16" s="1"/>
  <c r="C16" s="1"/>
  <c r="E15"/>
  <c r="D15" s="1"/>
  <c r="C15" s="1"/>
  <c r="E14"/>
  <c r="D14" s="1"/>
  <c r="C14" s="1"/>
  <c r="E13"/>
  <c r="D13" s="1"/>
  <c r="C13" s="1"/>
  <c r="E12"/>
  <c r="D12" s="1"/>
  <c r="C12" s="1"/>
  <c r="E11"/>
  <c r="D11" s="1"/>
  <c r="C11" s="1"/>
  <c r="E10"/>
  <c r="D10" s="1"/>
  <c r="C10" s="1"/>
  <c r="E9"/>
  <c r="D9" s="1"/>
  <c r="C9" s="1"/>
  <c r="E8"/>
  <c r="D8"/>
  <c r="C8" s="1"/>
  <c r="E7"/>
  <c r="D7" s="1"/>
  <c r="C7" s="1"/>
  <c r="E6"/>
  <c r="D6" s="1"/>
  <c r="C6" s="1"/>
  <c r="E5"/>
  <c r="D5" s="1"/>
  <c r="E4"/>
  <c r="D4" s="1"/>
  <c r="C4" s="1"/>
  <c r="E3"/>
  <c r="D3" s="1"/>
  <c r="C3" s="1"/>
  <c r="E2"/>
  <c r="D2" s="1"/>
  <c r="C715" l="1"/>
  <c r="T61" i="11"/>
  <c r="S61"/>
  <c r="C790" i="10"/>
  <c r="S68" i="11"/>
  <c r="T68"/>
  <c r="C18" i="10"/>
  <c r="S4" i="11"/>
  <c r="T4"/>
  <c r="C390" i="10"/>
  <c r="S34" i="11"/>
  <c r="T34"/>
  <c r="C521" i="10"/>
  <c r="T45" i="11"/>
  <c r="S45"/>
  <c r="C355" i="10"/>
  <c r="T31" i="11"/>
  <c r="S31"/>
  <c r="C881" i="10"/>
  <c r="T77" i="11"/>
  <c r="S77"/>
  <c r="C769" i="10"/>
  <c r="S66" i="11"/>
  <c r="T66"/>
  <c r="C194" i="10"/>
  <c r="S18" i="11"/>
  <c r="T18"/>
  <c r="C220" i="10"/>
  <c r="S20" i="11"/>
  <c r="T20"/>
  <c r="C412" i="10"/>
  <c r="S36" i="11"/>
  <c r="T36"/>
  <c r="C437" i="10"/>
  <c r="S38" i="11"/>
  <c r="T38"/>
  <c r="C448" i="10"/>
  <c r="T39" i="11"/>
  <c r="S39"/>
  <c r="C484" i="10"/>
  <c r="S42" i="11"/>
  <c r="T42"/>
  <c r="C533" i="10"/>
  <c r="S46" i="11"/>
  <c r="T46"/>
  <c r="C594" i="10"/>
  <c r="T51" i="11"/>
  <c r="S51"/>
  <c r="C605" i="10"/>
  <c r="S52" i="11"/>
  <c r="T52"/>
  <c r="C644" i="10"/>
  <c r="T55" i="11"/>
  <c r="S55"/>
  <c r="C680" i="10"/>
  <c r="S58" i="11"/>
  <c r="T58"/>
  <c r="C737" i="10"/>
  <c r="T63" i="11"/>
  <c r="S63"/>
  <c r="C748" i="10"/>
  <c r="S64" i="11"/>
  <c r="T64"/>
  <c r="C759" i="10"/>
  <c r="T65" i="11"/>
  <c r="S65"/>
  <c r="C800" i="10"/>
  <c r="T69" i="11"/>
  <c r="S69"/>
  <c r="C810" i="10"/>
  <c r="S70" i="11"/>
  <c r="T70"/>
  <c r="C839" i="10"/>
  <c r="T73" i="11"/>
  <c r="S73"/>
  <c r="C871" i="10"/>
  <c r="S76" i="11"/>
  <c r="T76"/>
  <c r="C891" i="10"/>
  <c r="S78" i="11"/>
  <c r="T78"/>
  <c r="C901" i="10"/>
  <c r="T79" i="11"/>
  <c r="S79"/>
  <c r="C910" i="10"/>
  <c r="S80" i="11"/>
  <c r="T80"/>
  <c r="C930" i="10"/>
  <c r="S82" i="11"/>
  <c r="T82"/>
  <c r="C967" i="10"/>
  <c r="S86" i="11"/>
  <c r="T86"/>
  <c r="C1012" i="10"/>
  <c r="T91" i="11"/>
  <c r="S91"/>
  <c r="C1032" i="10"/>
  <c r="T93" i="11"/>
  <c r="S93"/>
  <c r="C1075" i="10"/>
  <c r="S96" i="11"/>
  <c r="T96"/>
  <c r="C1173" i="10"/>
  <c r="S104" i="11"/>
  <c r="T104"/>
  <c r="C1185" i="10"/>
  <c r="T105" i="11"/>
  <c r="S105"/>
  <c r="C1197" i="10"/>
  <c r="S106" i="11"/>
  <c r="T106"/>
  <c r="C1209" i="10"/>
  <c r="T107" i="11"/>
  <c r="S107"/>
  <c r="C1351" i="10"/>
  <c r="T119" i="11"/>
  <c r="S119"/>
  <c r="C1363" i="10"/>
  <c r="S120" i="11"/>
  <c r="T120"/>
  <c r="C1429" i="10"/>
  <c r="S126" i="11"/>
  <c r="T126"/>
  <c r="C1440" i="10"/>
  <c r="S127" i="11"/>
  <c r="T127"/>
  <c r="C1459" i="10"/>
  <c r="S129" i="11"/>
  <c r="T129"/>
  <c r="C1488" i="10"/>
  <c r="S132" i="11"/>
  <c r="T132"/>
  <c r="C1610" i="10"/>
  <c r="S144" i="11"/>
  <c r="T144"/>
  <c r="C1681" i="10"/>
  <c r="S150" i="11"/>
  <c r="T150"/>
  <c r="C1717" i="10"/>
  <c r="S154" i="11"/>
  <c r="T154"/>
  <c r="S155"/>
  <c r="T155"/>
  <c r="C1733" i="10"/>
  <c r="S156" i="11"/>
  <c r="T156"/>
  <c r="C1741" i="10"/>
  <c r="S157" i="11"/>
  <c r="T157"/>
  <c r="C1756" i="10"/>
  <c r="S159" i="11"/>
  <c r="T159"/>
  <c r="C1764" i="10"/>
  <c r="S160" i="11"/>
  <c r="T160"/>
  <c r="C1772" i="10"/>
  <c r="S161" i="11"/>
  <c r="T161"/>
  <c r="C2" i="10"/>
  <c r="T2" i="11"/>
  <c r="S2"/>
  <c r="C174" i="10"/>
  <c r="S16" i="11"/>
  <c r="T16"/>
  <c r="C5" i="10"/>
  <c r="T3" i="11"/>
  <c r="S3"/>
  <c r="C44" i="10"/>
  <c r="S6" i="11"/>
  <c r="T6"/>
  <c r="C57" i="10"/>
  <c r="T7" i="11"/>
  <c r="S7"/>
  <c r="C84" i="10"/>
  <c r="T9" i="11"/>
  <c r="S9"/>
  <c r="C149" i="10"/>
  <c r="S14" i="11"/>
  <c r="T14"/>
  <c r="C161" i="10"/>
  <c r="T15" i="11"/>
  <c r="S15"/>
  <c r="C207" i="10"/>
  <c r="T19" i="11"/>
  <c r="S19"/>
  <c r="C257" i="10"/>
  <c r="T23" i="11"/>
  <c r="S23"/>
  <c r="E46" i="5" s="1"/>
  <c r="C293" i="10"/>
  <c r="S26" i="11"/>
  <c r="T26"/>
  <c r="C304" i="10"/>
  <c r="T27" i="11"/>
  <c r="S27"/>
  <c r="C366" i="10"/>
  <c r="S32" i="11"/>
  <c r="T32"/>
  <c r="S40"/>
  <c r="T40"/>
  <c r="C509" i="10"/>
  <c r="S44" i="11"/>
  <c r="T44"/>
  <c r="C618" i="10"/>
  <c r="T53" i="11"/>
  <c r="S53"/>
  <c r="C656" i="10"/>
  <c r="S56" i="11"/>
  <c r="T56"/>
  <c r="C825" i="10"/>
  <c r="S72" i="11"/>
  <c r="T72"/>
  <c r="C849" i="10"/>
  <c r="S74" i="11"/>
  <c r="T74"/>
  <c r="C859" i="10"/>
  <c r="T75" i="11"/>
  <c r="S75"/>
  <c r="C919" i="10"/>
  <c r="T81" i="11"/>
  <c r="S81"/>
  <c r="C949" i="10"/>
  <c r="S84" i="11"/>
  <c r="T84"/>
  <c r="C983" i="10"/>
  <c r="S88" i="11"/>
  <c r="T88"/>
  <c r="C1120" i="10"/>
  <c r="S100" i="11"/>
  <c r="T100"/>
  <c r="S108"/>
  <c r="T108"/>
  <c r="C1374" i="10"/>
  <c r="T121" i="11"/>
  <c r="S121"/>
  <c r="C1385" i="10"/>
  <c r="S122" i="11"/>
  <c r="T122"/>
  <c r="C1396" i="10"/>
  <c r="S123" i="11"/>
  <c r="T123"/>
  <c r="C1419" i="10"/>
  <c r="S125" i="11"/>
  <c r="T125"/>
  <c r="C1449" i="10"/>
  <c r="S128" i="11"/>
  <c r="T128"/>
  <c r="C1518" i="10"/>
  <c r="S135" i="11"/>
  <c r="T135"/>
  <c r="C1547" i="10"/>
  <c r="S138" i="11"/>
  <c r="T138"/>
  <c r="C1558" i="10"/>
  <c r="S139" i="11"/>
  <c r="T139"/>
  <c r="C1637" i="10"/>
  <c r="S146" i="11"/>
  <c r="T146"/>
  <c r="C1648" i="10"/>
  <c r="S147" i="11"/>
  <c r="T147"/>
  <c r="C1749" i="10"/>
  <c r="S158" i="11"/>
  <c r="T158"/>
  <c r="C1781" i="10"/>
  <c r="F162" i="11"/>
  <c r="J162"/>
  <c r="N162"/>
  <c r="V162"/>
  <c r="Z162"/>
  <c r="G162"/>
  <c r="K162"/>
  <c r="O162"/>
  <c r="S162"/>
  <c r="AA162"/>
  <c r="AE162"/>
  <c r="AI162"/>
  <c r="AM162"/>
  <c r="H162"/>
  <c r="L162"/>
  <c r="P162"/>
  <c r="T162"/>
  <c r="AB162"/>
  <c r="AF162"/>
  <c r="AJ162"/>
  <c r="AN162"/>
  <c r="E162"/>
  <c r="I162"/>
  <c r="M162"/>
  <c r="U162"/>
  <c r="Y162"/>
  <c r="C1793" i="10"/>
  <c r="S164" i="11"/>
  <c r="S165" s="1"/>
  <c r="T164"/>
  <c r="T165" s="1"/>
  <c r="C97" i="10"/>
  <c r="S10" i="11"/>
  <c r="T10"/>
  <c r="C245" i="10"/>
  <c r="S22" i="11"/>
  <c r="T22"/>
  <c r="C270" i="10"/>
  <c r="S24" i="11"/>
  <c r="T24"/>
  <c r="C472" i="10"/>
  <c r="T41" i="11"/>
  <c r="S41"/>
  <c r="C569" i="10"/>
  <c r="T49" i="11"/>
  <c r="S49"/>
  <c r="C692" i="10"/>
  <c r="T59" i="11"/>
  <c r="S59"/>
  <c r="C702" i="10"/>
  <c r="S60" i="11"/>
  <c r="T60"/>
  <c r="C812" i="10"/>
  <c r="T71" i="11"/>
  <c r="S71"/>
  <c r="C958" i="10"/>
  <c r="T85" i="11"/>
  <c r="S85"/>
  <c r="C976" i="10"/>
  <c r="T87" i="11"/>
  <c r="S87"/>
  <c r="C1002" i="10"/>
  <c r="S90" i="11"/>
  <c r="T90"/>
  <c r="C1046" i="10"/>
  <c r="S94" i="11"/>
  <c r="T94"/>
  <c r="C1062" i="10"/>
  <c r="T95" i="11"/>
  <c r="S95"/>
  <c r="C1099" i="10"/>
  <c r="S98" i="11"/>
  <c r="T98"/>
  <c r="C1110" i="10"/>
  <c r="T99" i="11"/>
  <c r="S99"/>
  <c r="C1147" i="10"/>
  <c r="S102" i="11"/>
  <c r="T102"/>
  <c r="C1233" i="10"/>
  <c r="T109" i="11"/>
  <c r="S109"/>
  <c r="C1244" i="10"/>
  <c r="S110" i="11"/>
  <c r="T110"/>
  <c r="C1255" i="10"/>
  <c r="T111" i="11"/>
  <c r="S111"/>
  <c r="C1281" i="10"/>
  <c r="T113" i="11"/>
  <c r="S113"/>
  <c r="C1304" i="10"/>
  <c r="T115" i="11"/>
  <c r="S115"/>
  <c r="C1316" i="10"/>
  <c r="S116" i="11"/>
  <c r="T116"/>
  <c r="C1327" i="10"/>
  <c r="T117" i="11"/>
  <c r="S117"/>
  <c r="C1407" i="10"/>
  <c r="S124" i="11"/>
  <c r="T124"/>
  <c r="C1478" i="10"/>
  <c r="S131" i="11"/>
  <c r="T131"/>
  <c r="C1508" i="10"/>
  <c r="S134" i="11"/>
  <c r="T134"/>
  <c r="C1527" i="10"/>
  <c r="S136" i="11"/>
  <c r="T136"/>
  <c r="C1537" i="10"/>
  <c r="S137" i="11"/>
  <c r="T137"/>
  <c r="C1588" i="10"/>
  <c r="S142" i="11"/>
  <c r="T142"/>
  <c r="C1600" i="10"/>
  <c r="S143" i="11"/>
  <c r="T143"/>
  <c r="C1671" i="10"/>
  <c r="S149" i="11"/>
  <c r="T149"/>
  <c r="S151"/>
  <c r="T151"/>
  <c r="C1708" i="10"/>
  <c r="S153" i="11"/>
  <c r="T153"/>
  <c r="C109" i="10"/>
  <c r="T11" i="11"/>
  <c r="S11"/>
  <c r="C123" i="10"/>
  <c r="S12" i="11"/>
  <c r="T12"/>
  <c r="C135" i="10"/>
  <c r="T13" i="11"/>
  <c r="S13"/>
  <c r="C185" i="10"/>
  <c r="T17" i="11"/>
  <c r="S17"/>
  <c r="C233" i="10"/>
  <c r="T21" i="11"/>
  <c r="S21"/>
  <c r="C344" i="10"/>
  <c r="S30" i="11"/>
  <c r="T30"/>
  <c r="C31" i="10"/>
  <c r="T5" i="11"/>
  <c r="S5"/>
  <c r="C71" i="10"/>
  <c r="S8" i="11"/>
  <c r="T8"/>
  <c r="C281" i="10"/>
  <c r="T25" i="11"/>
  <c r="S25"/>
  <c r="C317" i="10"/>
  <c r="S28" i="11"/>
  <c r="T28"/>
  <c r="C333" i="10"/>
  <c r="T29" i="11"/>
  <c r="S29"/>
  <c r="C378" i="10"/>
  <c r="T33" i="11"/>
  <c r="S33"/>
  <c r="C401" i="10"/>
  <c r="T35" i="11"/>
  <c r="S35"/>
  <c r="C424" i="10"/>
  <c r="T37" i="11"/>
  <c r="S37"/>
  <c r="C497" i="10"/>
  <c r="T43" i="11"/>
  <c r="S43"/>
  <c r="C545" i="10"/>
  <c r="T47" i="11"/>
  <c r="S47"/>
  <c r="C556" i="10"/>
  <c r="S48" i="11"/>
  <c r="T48"/>
  <c r="C580" i="10"/>
  <c r="S50" i="11"/>
  <c r="T50"/>
  <c r="C631" i="10"/>
  <c r="S54" i="11"/>
  <c r="T54"/>
  <c r="C668" i="10"/>
  <c r="T57" i="11"/>
  <c r="S57"/>
  <c r="C726" i="10"/>
  <c r="S62" i="11"/>
  <c r="T62"/>
  <c r="C779" i="10"/>
  <c r="T67" i="11"/>
  <c r="S67"/>
  <c r="C939" i="10"/>
  <c r="T83" i="11"/>
  <c r="S83"/>
  <c r="C993" i="10"/>
  <c r="T89" i="11"/>
  <c r="S89"/>
  <c r="C1023" i="10"/>
  <c r="S92" i="11"/>
  <c r="T92"/>
  <c r="C1086" i="10"/>
  <c r="T97" i="11"/>
  <c r="S97"/>
  <c r="C1133" i="10"/>
  <c r="T101" i="11"/>
  <c r="S101"/>
  <c r="C1160" i="10"/>
  <c r="T103" i="11"/>
  <c r="S103"/>
  <c r="C1267" i="10"/>
  <c r="S112" i="11"/>
  <c r="T112"/>
  <c r="C1293" i="10"/>
  <c r="S114" i="11"/>
  <c r="T114"/>
  <c r="C1339" i="10"/>
  <c r="S118" i="11"/>
  <c r="T118"/>
  <c r="C1468" i="10"/>
  <c r="S130" i="11"/>
  <c r="T130"/>
  <c r="C1498" i="10"/>
  <c r="S133" i="11"/>
  <c r="T133"/>
  <c r="C1567" i="10"/>
  <c r="S140" i="11"/>
  <c r="T140"/>
  <c r="C1578" i="10"/>
  <c r="S141" i="11"/>
  <c r="T141"/>
  <c r="C1620" i="10"/>
  <c r="S145" i="11"/>
  <c r="T145"/>
  <c r="C1660" i="10"/>
  <c r="S148" i="11"/>
  <c r="T148"/>
  <c r="C1698" i="10"/>
  <c r="S152" i="11"/>
  <c r="T152"/>
  <c r="C1787" i="10"/>
  <c r="H163" i="11"/>
  <c r="L163"/>
  <c r="P163"/>
  <c r="T163"/>
  <c r="AB163"/>
  <c r="AF163"/>
  <c r="AJ163"/>
  <c r="AN163"/>
  <c r="E163"/>
  <c r="I163"/>
  <c r="M163"/>
  <c r="U163"/>
  <c r="Y163"/>
  <c r="F163"/>
  <c r="J163"/>
  <c r="N163"/>
  <c r="V163"/>
  <c r="Z163"/>
  <c r="G163"/>
  <c r="K163"/>
  <c r="O163"/>
  <c r="S163"/>
  <c r="AA163"/>
  <c r="AE163"/>
  <c r="AI163"/>
  <c r="AM163"/>
  <c r="H15" i="6"/>
  <c r="K27"/>
  <c r="K28"/>
  <c r="M21"/>
  <c r="B13"/>
  <c r="A17"/>
  <c r="B17"/>
  <c r="A13"/>
  <c r="W3" i="11"/>
  <c r="Q3"/>
  <c r="AL3"/>
  <c r="AH3"/>
  <c r="AD3"/>
  <c r="D3"/>
  <c r="AK3"/>
  <c r="AG3"/>
  <c r="AC3"/>
  <c r="C3"/>
  <c r="X3"/>
  <c r="R3"/>
  <c r="AM5"/>
  <c r="AI5"/>
  <c r="AE5"/>
  <c r="AA5"/>
  <c r="M5"/>
  <c r="I5"/>
  <c r="E5"/>
  <c r="Z5"/>
  <c r="V5"/>
  <c r="P5"/>
  <c r="L5"/>
  <c r="H5"/>
  <c r="Y5"/>
  <c r="U5"/>
  <c r="O5"/>
  <c r="K5"/>
  <c r="G5"/>
  <c r="AN5"/>
  <c r="AJ5"/>
  <c r="AF5"/>
  <c r="AB5"/>
  <c r="N5"/>
  <c r="J5"/>
  <c r="F5"/>
  <c r="C33" i="10"/>
  <c r="AL13" i="11"/>
  <c r="AH13"/>
  <c r="AD13"/>
  <c r="D13"/>
  <c r="AK13"/>
  <c r="AG13"/>
  <c r="AC13"/>
  <c r="C13"/>
  <c r="X13"/>
  <c r="W13"/>
  <c r="R13"/>
  <c r="Q13"/>
  <c r="Z15"/>
  <c r="V15"/>
  <c r="P15"/>
  <c r="L15"/>
  <c r="H15"/>
  <c r="Y15"/>
  <c r="U15"/>
  <c r="O15"/>
  <c r="K15"/>
  <c r="G15"/>
  <c r="AF15"/>
  <c r="N15"/>
  <c r="F15"/>
  <c r="AE15"/>
  <c r="M15"/>
  <c r="E15"/>
  <c r="AN15"/>
  <c r="AJ15"/>
  <c r="AB15"/>
  <c r="J15"/>
  <c r="AM15"/>
  <c r="AI15"/>
  <c r="AA15"/>
  <c r="I15"/>
  <c r="C155" i="10"/>
  <c r="AL16" i="11"/>
  <c r="AH16"/>
  <c r="AD16"/>
  <c r="D16"/>
  <c r="AK16"/>
  <c r="AG16"/>
  <c r="AC16"/>
  <c r="C16"/>
  <c r="X16"/>
  <c r="R16"/>
  <c r="W16"/>
  <c r="Q16"/>
  <c r="Z18"/>
  <c r="V18"/>
  <c r="P18"/>
  <c r="L18"/>
  <c r="H18"/>
  <c r="Y18"/>
  <c r="U18"/>
  <c r="O18"/>
  <c r="K18"/>
  <c r="G18"/>
  <c r="AN18"/>
  <c r="AJ18"/>
  <c r="AF18"/>
  <c r="AB18"/>
  <c r="N18"/>
  <c r="J18"/>
  <c r="F18"/>
  <c r="AM18"/>
  <c r="E18"/>
  <c r="AI18"/>
  <c r="AE18"/>
  <c r="M18"/>
  <c r="AA18"/>
  <c r="I18"/>
  <c r="C191" i="10"/>
  <c r="W2" i="11"/>
  <c r="Q2"/>
  <c r="AL2"/>
  <c r="AH2"/>
  <c r="AD2"/>
  <c r="D2"/>
  <c r="AK2"/>
  <c r="AG2"/>
  <c r="AC2"/>
  <c r="C2"/>
  <c r="X2"/>
  <c r="R2"/>
  <c r="W7"/>
  <c r="Q7"/>
  <c r="AL7"/>
  <c r="AH7"/>
  <c r="AD7"/>
  <c r="D7"/>
  <c r="AK7"/>
  <c r="AG7"/>
  <c r="AC7"/>
  <c r="C7"/>
  <c r="X7"/>
  <c r="R7"/>
  <c r="AM10"/>
  <c r="AI10"/>
  <c r="AE10"/>
  <c r="AA10"/>
  <c r="M10"/>
  <c r="I10"/>
  <c r="E10"/>
  <c r="Z10"/>
  <c r="V10"/>
  <c r="P10"/>
  <c r="L10"/>
  <c r="H10"/>
  <c r="Y10"/>
  <c r="U10"/>
  <c r="O10"/>
  <c r="K10"/>
  <c r="G10"/>
  <c r="AN10"/>
  <c r="AJ10"/>
  <c r="AF10"/>
  <c r="AB10"/>
  <c r="N10"/>
  <c r="J10"/>
  <c r="F10"/>
  <c r="C95" i="10"/>
  <c r="AL11" i="11"/>
  <c r="AH11"/>
  <c r="AD11"/>
  <c r="AK11"/>
  <c r="R11"/>
  <c r="AC11"/>
  <c r="X11"/>
  <c r="Q11"/>
  <c r="D11"/>
  <c r="AG11"/>
  <c r="W11"/>
  <c r="C11"/>
  <c r="AL12"/>
  <c r="AH12"/>
  <c r="AD12"/>
  <c r="D12"/>
  <c r="AK12"/>
  <c r="AG12"/>
  <c r="AC12"/>
  <c r="X12"/>
  <c r="W12"/>
  <c r="C12"/>
  <c r="R12"/>
  <c r="Q12"/>
  <c r="AM6"/>
  <c r="AI6"/>
  <c r="AE6"/>
  <c r="AA6"/>
  <c r="M6"/>
  <c r="I6"/>
  <c r="E6"/>
  <c r="Z6"/>
  <c r="V6"/>
  <c r="P6"/>
  <c r="L6"/>
  <c r="H6"/>
  <c r="Y6"/>
  <c r="U6"/>
  <c r="O6"/>
  <c r="K6"/>
  <c r="G6"/>
  <c r="AN6"/>
  <c r="AJ6"/>
  <c r="AF6"/>
  <c r="AB6"/>
  <c r="N6"/>
  <c r="J6"/>
  <c r="F6"/>
  <c r="C45" i="10"/>
  <c r="W8" i="11"/>
  <c r="Q8"/>
  <c r="AL8"/>
  <c r="AH8"/>
  <c r="AD8"/>
  <c r="D8"/>
  <c r="AK8"/>
  <c r="AG8"/>
  <c r="AC8"/>
  <c r="C8"/>
  <c r="X8"/>
  <c r="R8"/>
  <c r="W9"/>
  <c r="Q9"/>
  <c r="AL9"/>
  <c r="AH9"/>
  <c r="AD9"/>
  <c r="D9"/>
  <c r="AK9"/>
  <c r="AG9"/>
  <c r="AC9"/>
  <c r="C9"/>
  <c r="X9"/>
  <c r="R9"/>
  <c r="AL14"/>
  <c r="AH14"/>
  <c r="AD14"/>
  <c r="D14"/>
  <c r="AK14"/>
  <c r="AG14"/>
  <c r="AC14"/>
  <c r="C14"/>
  <c r="X14"/>
  <c r="W14"/>
  <c r="R14"/>
  <c r="Q14"/>
  <c r="Z21"/>
  <c r="V21"/>
  <c r="P21"/>
  <c r="L21"/>
  <c r="H21"/>
  <c r="Y21"/>
  <c r="U21"/>
  <c r="O21"/>
  <c r="K21"/>
  <c r="G21"/>
  <c r="AN21"/>
  <c r="AJ21"/>
  <c r="AF21"/>
  <c r="AB21"/>
  <c r="N21"/>
  <c r="J21"/>
  <c r="F21"/>
  <c r="AM21"/>
  <c r="AI21"/>
  <c r="AE21"/>
  <c r="AA21"/>
  <c r="M21"/>
  <c r="I21"/>
  <c r="E21"/>
  <c r="C231" i="10"/>
  <c r="Z22" i="11"/>
  <c r="V22"/>
  <c r="P22"/>
  <c r="L22"/>
  <c r="H22"/>
  <c r="Y22"/>
  <c r="U22"/>
  <c r="O22"/>
  <c r="K22"/>
  <c r="G22"/>
  <c r="AN22"/>
  <c r="AJ22"/>
  <c r="AF22"/>
  <c r="AB22"/>
  <c r="N22"/>
  <c r="J22"/>
  <c r="F22"/>
  <c r="AM22"/>
  <c r="AI22"/>
  <c r="AE22"/>
  <c r="AA22"/>
  <c r="M22"/>
  <c r="I22"/>
  <c r="E22"/>
  <c r="C244" i="10"/>
  <c r="AL25" i="11"/>
  <c r="AH25"/>
  <c r="AD25"/>
  <c r="D25"/>
  <c r="AK25"/>
  <c r="AG25"/>
  <c r="AC25"/>
  <c r="C25"/>
  <c r="X25"/>
  <c r="R25"/>
  <c r="W25"/>
  <c r="Q25"/>
  <c r="Z39"/>
  <c r="V39"/>
  <c r="P39"/>
  <c r="L39"/>
  <c r="H39"/>
  <c r="Y39"/>
  <c r="U39"/>
  <c r="O39"/>
  <c r="K39"/>
  <c r="G39"/>
  <c r="AN39"/>
  <c r="AJ39"/>
  <c r="AF39"/>
  <c r="AB39"/>
  <c r="N39"/>
  <c r="J39"/>
  <c r="F39"/>
  <c r="AM39"/>
  <c r="AI39"/>
  <c r="AE39"/>
  <c r="AA39"/>
  <c r="M39"/>
  <c r="I39"/>
  <c r="E39"/>
  <c r="C452" i="10"/>
  <c r="AL46" i="11"/>
  <c r="AH46"/>
  <c r="AD46"/>
  <c r="D46"/>
  <c r="AK46"/>
  <c r="AG46"/>
  <c r="AC46"/>
  <c r="C46"/>
  <c r="X46"/>
  <c r="R46"/>
  <c r="W46"/>
  <c r="Q46"/>
  <c r="W50"/>
  <c r="Q50"/>
  <c r="AL50"/>
  <c r="AH50"/>
  <c r="AD50"/>
  <c r="D50"/>
  <c r="AK50"/>
  <c r="AG50"/>
  <c r="AC50"/>
  <c r="C50"/>
  <c r="X50"/>
  <c r="R50"/>
  <c r="AM52"/>
  <c r="AI52"/>
  <c r="AE52"/>
  <c r="AA52"/>
  <c r="M52"/>
  <c r="I52"/>
  <c r="E52"/>
  <c r="Z52"/>
  <c r="V52"/>
  <c r="P52"/>
  <c r="L52"/>
  <c r="H52"/>
  <c r="Y52"/>
  <c r="U52"/>
  <c r="O52"/>
  <c r="K52"/>
  <c r="G52"/>
  <c r="AN52"/>
  <c r="AJ52"/>
  <c r="AF52"/>
  <c r="AB52"/>
  <c r="N52"/>
  <c r="J52"/>
  <c r="F52"/>
  <c r="C612" i="10"/>
  <c r="W55" i="11"/>
  <c r="Q55"/>
  <c r="AL55"/>
  <c r="AH55"/>
  <c r="AD55"/>
  <c r="D55"/>
  <c r="AK55"/>
  <c r="AG55"/>
  <c r="AC55"/>
  <c r="C55"/>
  <c r="X55"/>
  <c r="R55"/>
  <c r="AM57"/>
  <c r="AI57"/>
  <c r="AE57"/>
  <c r="AA57"/>
  <c r="M57"/>
  <c r="I57"/>
  <c r="E57"/>
  <c r="Z57"/>
  <c r="V57"/>
  <c r="P57"/>
  <c r="L57"/>
  <c r="H57"/>
  <c r="Y57"/>
  <c r="U57"/>
  <c r="O57"/>
  <c r="K57"/>
  <c r="G57"/>
  <c r="AN57"/>
  <c r="AJ57"/>
  <c r="AF57"/>
  <c r="AB57"/>
  <c r="N57"/>
  <c r="J57"/>
  <c r="F57"/>
  <c r="C676" i="10"/>
  <c r="AM65" i="11"/>
  <c r="AI65"/>
  <c r="AE65"/>
  <c r="AA65"/>
  <c r="M65"/>
  <c r="I65"/>
  <c r="E65"/>
  <c r="Z65"/>
  <c r="V65"/>
  <c r="P65"/>
  <c r="L65"/>
  <c r="H65"/>
  <c r="Y65"/>
  <c r="U65"/>
  <c r="O65"/>
  <c r="K65"/>
  <c r="G65"/>
  <c r="AN65"/>
  <c r="AJ65"/>
  <c r="AF65"/>
  <c r="AB65"/>
  <c r="N65"/>
  <c r="J65"/>
  <c r="F65"/>
  <c r="C772" i="10"/>
  <c r="AN78" i="11"/>
  <c r="AJ78"/>
  <c r="AF78"/>
  <c r="AB78"/>
  <c r="N78"/>
  <c r="J78"/>
  <c r="AM78"/>
  <c r="AI78"/>
  <c r="AE78"/>
  <c r="AA78"/>
  <c r="M78"/>
  <c r="I78"/>
  <c r="Z78"/>
  <c r="V78"/>
  <c r="P78"/>
  <c r="L78"/>
  <c r="H78"/>
  <c r="Y78"/>
  <c r="U78"/>
  <c r="O78"/>
  <c r="K78"/>
  <c r="G78"/>
  <c r="F78"/>
  <c r="E78"/>
  <c r="C908" i="10"/>
  <c r="AN91" i="11"/>
  <c r="AJ91"/>
  <c r="AF91"/>
  <c r="AB91"/>
  <c r="N91"/>
  <c r="J91"/>
  <c r="F91"/>
  <c r="AM91"/>
  <c r="AI91"/>
  <c r="AE91"/>
  <c r="AA91"/>
  <c r="M91"/>
  <c r="I91"/>
  <c r="E91"/>
  <c r="Z91"/>
  <c r="V91"/>
  <c r="P91"/>
  <c r="L91"/>
  <c r="H91"/>
  <c r="Y91"/>
  <c r="U91"/>
  <c r="O91"/>
  <c r="K91"/>
  <c r="G91"/>
  <c r="C1038" i="10"/>
  <c r="X96" i="11"/>
  <c r="R96"/>
  <c r="W96"/>
  <c r="Q96"/>
  <c r="AL96"/>
  <c r="AH96"/>
  <c r="AD96"/>
  <c r="D96"/>
  <c r="AK96"/>
  <c r="AG96"/>
  <c r="AC96"/>
  <c r="C96"/>
  <c r="AN106"/>
  <c r="AJ106"/>
  <c r="AF106"/>
  <c r="AB106"/>
  <c r="N106"/>
  <c r="J106"/>
  <c r="F106"/>
  <c r="AM106"/>
  <c r="AI106"/>
  <c r="AE106"/>
  <c r="AA106"/>
  <c r="M106"/>
  <c r="I106"/>
  <c r="E106"/>
  <c r="Z106"/>
  <c r="V106"/>
  <c r="P106"/>
  <c r="L106"/>
  <c r="H106"/>
  <c r="Y106"/>
  <c r="U106"/>
  <c r="O106"/>
  <c r="K106"/>
  <c r="G106"/>
  <c r="C1222" i="10"/>
  <c r="X109" i="11"/>
  <c r="R109"/>
  <c r="W109"/>
  <c r="Q109"/>
  <c r="AL109"/>
  <c r="AH109"/>
  <c r="AD109"/>
  <c r="D109"/>
  <c r="AK109"/>
  <c r="AG109"/>
  <c r="AC109"/>
  <c r="C109"/>
  <c r="AK115"/>
  <c r="AG115"/>
  <c r="AC115"/>
  <c r="C115"/>
  <c r="X115"/>
  <c r="R115"/>
  <c r="W115"/>
  <c r="Q115"/>
  <c r="AL115"/>
  <c r="AH115"/>
  <c r="AD115"/>
  <c r="D115"/>
  <c r="Y116"/>
  <c r="U116"/>
  <c r="O116"/>
  <c r="K116"/>
  <c r="G116"/>
  <c r="AN116"/>
  <c r="AJ116"/>
  <c r="AF116"/>
  <c r="AB116"/>
  <c r="N116"/>
  <c r="J116"/>
  <c r="F116"/>
  <c r="AM116"/>
  <c r="AI116"/>
  <c r="AE116"/>
  <c r="AA116"/>
  <c r="M116"/>
  <c r="I116"/>
  <c r="E116"/>
  <c r="Z116"/>
  <c r="V116"/>
  <c r="P116"/>
  <c r="L116"/>
  <c r="H116"/>
  <c r="C1346" i="10"/>
  <c r="AK120" i="11"/>
  <c r="AG120"/>
  <c r="AC120"/>
  <c r="C120"/>
  <c r="X120"/>
  <c r="R120"/>
  <c r="W120"/>
  <c r="Q120"/>
  <c r="AL120"/>
  <c r="AH120"/>
  <c r="AD120"/>
  <c r="D120"/>
  <c r="AM9"/>
  <c r="AI9"/>
  <c r="AE9"/>
  <c r="AA9"/>
  <c r="M9"/>
  <c r="I9"/>
  <c r="E9"/>
  <c r="Z9"/>
  <c r="V9"/>
  <c r="P9"/>
  <c r="L9"/>
  <c r="H9"/>
  <c r="Y9"/>
  <c r="U9"/>
  <c r="O9"/>
  <c r="K9"/>
  <c r="G9"/>
  <c r="AN9"/>
  <c r="AJ9"/>
  <c r="AF9"/>
  <c r="AB9"/>
  <c r="N9"/>
  <c r="J9"/>
  <c r="F9"/>
  <c r="Z11"/>
  <c r="V11"/>
  <c r="P11"/>
  <c r="AJ11"/>
  <c r="AE11"/>
  <c r="Y11"/>
  <c r="M11"/>
  <c r="I11"/>
  <c r="E11"/>
  <c r="AI11"/>
  <c r="L11"/>
  <c r="H11"/>
  <c r="AN11"/>
  <c r="AB11"/>
  <c r="O11"/>
  <c r="K11"/>
  <c r="G11"/>
  <c r="AM11"/>
  <c r="AF11"/>
  <c r="AA11"/>
  <c r="U11"/>
  <c r="N11"/>
  <c r="J11"/>
  <c r="F11"/>
  <c r="Z12"/>
  <c r="V12"/>
  <c r="P12"/>
  <c r="L12"/>
  <c r="H12"/>
  <c r="Y12"/>
  <c r="U12"/>
  <c r="AF12"/>
  <c r="O12"/>
  <c r="J12"/>
  <c r="E12"/>
  <c r="AE12"/>
  <c r="N12"/>
  <c r="I12"/>
  <c r="AN12"/>
  <c r="AJ12"/>
  <c r="AB12"/>
  <c r="M12"/>
  <c r="G12"/>
  <c r="AM12"/>
  <c r="AI12"/>
  <c r="AA12"/>
  <c r="K12"/>
  <c r="F12"/>
  <c r="Z14"/>
  <c r="V14"/>
  <c r="P14"/>
  <c r="L14"/>
  <c r="H14"/>
  <c r="Y14"/>
  <c r="U14"/>
  <c r="O14"/>
  <c r="K14"/>
  <c r="G14"/>
  <c r="AF14"/>
  <c r="N14"/>
  <c r="F14"/>
  <c r="AE14"/>
  <c r="M14"/>
  <c r="E14"/>
  <c r="AN14"/>
  <c r="AJ14"/>
  <c r="AB14"/>
  <c r="J14"/>
  <c r="AM14"/>
  <c r="AI14"/>
  <c r="AA14"/>
  <c r="I14"/>
  <c r="AL17"/>
  <c r="AH17"/>
  <c r="AD17"/>
  <c r="D17"/>
  <c r="AK17"/>
  <c r="AG17"/>
  <c r="AC17"/>
  <c r="C17"/>
  <c r="X17"/>
  <c r="R17"/>
  <c r="W17"/>
  <c r="Q17"/>
  <c r="Z26"/>
  <c r="V26"/>
  <c r="P26"/>
  <c r="L26"/>
  <c r="H26"/>
  <c r="Y26"/>
  <c r="U26"/>
  <c r="O26"/>
  <c r="K26"/>
  <c r="G26"/>
  <c r="AN26"/>
  <c r="AJ26"/>
  <c r="AF26"/>
  <c r="AB26"/>
  <c r="N26"/>
  <c r="J26"/>
  <c r="F26"/>
  <c r="AM26"/>
  <c r="AI26"/>
  <c r="AE26"/>
  <c r="AA26"/>
  <c r="M26"/>
  <c r="I26"/>
  <c r="E26"/>
  <c r="C296" i="10"/>
  <c r="AL45" i="11"/>
  <c r="AH45"/>
  <c r="AD45"/>
  <c r="D45"/>
  <c r="AK45"/>
  <c r="AG45"/>
  <c r="AC45"/>
  <c r="C45"/>
  <c r="X45"/>
  <c r="R45"/>
  <c r="Q45"/>
  <c r="W45"/>
  <c r="W49"/>
  <c r="Q49"/>
  <c r="AL49"/>
  <c r="AH49"/>
  <c r="AD49"/>
  <c r="D49"/>
  <c r="AK49"/>
  <c r="AG49"/>
  <c r="AC49"/>
  <c r="C49"/>
  <c r="X49"/>
  <c r="R49"/>
  <c r="AM51"/>
  <c r="AI51"/>
  <c r="AE51"/>
  <c r="AA51"/>
  <c r="M51"/>
  <c r="I51"/>
  <c r="E51"/>
  <c r="Z51"/>
  <c r="V51"/>
  <c r="P51"/>
  <c r="L51"/>
  <c r="H51"/>
  <c r="Y51"/>
  <c r="U51"/>
  <c r="O51"/>
  <c r="K51"/>
  <c r="G51"/>
  <c r="AN51"/>
  <c r="AJ51"/>
  <c r="AF51"/>
  <c r="AB51"/>
  <c r="N51"/>
  <c r="J51"/>
  <c r="F51"/>
  <c r="C600" i="10"/>
  <c r="AM56" i="11"/>
  <c r="AI56"/>
  <c r="AE56"/>
  <c r="AA56"/>
  <c r="M56"/>
  <c r="I56"/>
  <c r="E56"/>
  <c r="Z56"/>
  <c r="V56"/>
  <c r="P56"/>
  <c r="L56"/>
  <c r="H56"/>
  <c r="Y56"/>
  <c r="U56"/>
  <c r="O56"/>
  <c r="K56"/>
  <c r="G56"/>
  <c r="AN56"/>
  <c r="AJ56"/>
  <c r="AF56"/>
  <c r="AB56"/>
  <c r="N56"/>
  <c r="J56"/>
  <c r="F56"/>
  <c r="C664" i="10"/>
  <c r="AM67" i="11"/>
  <c r="AI67"/>
  <c r="AE67"/>
  <c r="AA67"/>
  <c r="M67"/>
  <c r="I67"/>
  <c r="E67"/>
  <c r="Z67"/>
  <c r="V67"/>
  <c r="P67"/>
  <c r="L67"/>
  <c r="H67"/>
  <c r="Y67"/>
  <c r="U67"/>
  <c r="O67"/>
  <c r="K67"/>
  <c r="G67"/>
  <c r="AN67"/>
  <c r="AJ67"/>
  <c r="AF67"/>
  <c r="AB67"/>
  <c r="N67"/>
  <c r="J67"/>
  <c r="F67"/>
  <c r="C792" i="10"/>
  <c r="AM76" i="11"/>
  <c r="AI76"/>
  <c r="AE76"/>
  <c r="AA76"/>
  <c r="M76"/>
  <c r="I76"/>
  <c r="E76"/>
  <c r="Z76"/>
  <c r="V76"/>
  <c r="P76"/>
  <c r="L76"/>
  <c r="H76"/>
  <c r="Y76"/>
  <c r="U76"/>
  <c r="O76"/>
  <c r="K76"/>
  <c r="G76"/>
  <c r="AN76"/>
  <c r="AJ76"/>
  <c r="AF76"/>
  <c r="AB76"/>
  <c r="N76"/>
  <c r="J76"/>
  <c r="F76"/>
  <c r="C888" i="10"/>
  <c r="AC77" i="11" s="1"/>
  <c r="AN81"/>
  <c r="AJ81"/>
  <c r="AF81"/>
  <c r="AB81"/>
  <c r="N81"/>
  <c r="J81"/>
  <c r="F81"/>
  <c r="AM81"/>
  <c r="AI81"/>
  <c r="AE81"/>
  <c r="AA81"/>
  <c r="M81"/>
  <c r="I81"/>
  <c r="E81"/>
  <c r="Z81"/>
  <c r="V81"/>
  <c r="P81"/>
  <c r="L81"/>
  <c r="H81"/>
  <c r="Y81"/>
  <c r="U81"/>
  <c r="O81"/>
  <c r="K81"/>
  <c r="G81"/>
  <c r="C938" i="10"/>
  <c r="AN103" i="11"/>
  <c r="AJ103"/>
  <c r="AF103"/>
  <c r="AB103"/>
  <c r="N103"/>
  <c r="J103"/>
  <c r="F103"/>
  <c r="AM103"/>
  <c r="AI103"/>
  <c r="AE103"/>
  <c r="AA103"/>
  <c r="M103"/>
  <c r="I103"/>
  <c r="E103"/>
  <c r="Z103"/>
  <c r="V103"/>
  <c r="P103"/>
  <c r="L103"/>
  <c r="H103"/>
  <c r="Y103"/>
  <c r="U103"/>
  <c r="O103"/>
  <c r="K103"/>
  <c r="G103"/>
  <c r="C1184" i="10"/>
  <c r="AN110" i="11"/>
  <c r="AJ110"/>
  <c r="AF110"/>
  <c r="AB110"/>
  <c r="N110"/>
  <c r="J110"/>
  <c r="F110"/>
  <c r="AM110"/>
  <c r="AI110"/>
  <c r="AE110"/>
  <c r="AA110"/>
  <c r="M110"/>
  <c r="I110"/>
  <c r="E110"/>
  <c r="Z110"/>
  <c r="V110"/>
  <c r="P110"/>
  <c r="L110"/>
  <c r="H110"/>
  <c r="Y110"/>
  <c r="U110"/>
  <c r="O110"/>
  <c r="K110"/>
  <c r="G110"/>
  <c r="C1272" i="10"/>
  <c r="AN112" i="11"/>
  <c r="AJ112"/>
  <c r="AF112"/>
  <c r="AB112"/>
  <c r="N112"/>
  <c r="AM112"/>
  <c r="AI112"/>
  <c r="AE112"/>
  <c r="AA112"/>
  <c r="M112"/>
  <c r="I112"/>
  <c r="E112"/>
  <c r="Z112"/>
  <c r="V112"/>
  <c r="P112"/>
  <c r="L112"/>
  <c r="H112"/>
  <c r="O112"/>
  <c r="F112"/>
  <c r="K112"/>
  <c r="Y112"/>
  <c r="J112"/>
  <c r="U112"/>
  <c r="G112"/>
  <c r="C1296" i="10"/>
  <c r="Y114" i="11"/>
  <c r="U114"/>
  <c r="O114"/>
  <c r="K114"/>
  <c r="G114"/>
  <c r="AN114"/>
  <c r="AJ114"/>
  <c r="AF114"/>
  <c r="AB114"/>
  <c r="N114"/>
  <c r="J114"/>
  <c r="F114"/>
  <c r="AM114"/>
  <c r="AI114"/>
  <c r="AE114"/>
  <c r="AA114"/>
  <c r="M114"/>
  <c r="I114"/>
  <c r="E114"/>
  <c r="Z114"/>
  <c r="V114"/>
  <c r="P114"/>
  <c r="L114"/>
  <c r="H114"/>
  <c r="C1320" i="10"/>
  <c r="AK118" i="11"/>
  <c r="AG118"/>
  <c r="AC118"/>
  <c r="C118"/>
  <c r="X118"/>
  <c r="R118"/>
  <c r="W118"/>
  <c r="Q118"/>
  <c r="AL118"/>
  <c r="AH118"/>
  <c r="AD118"/>
  <c r="D118"/>
  <c r="AM4"/>
  <c r="AI4"/>
  <c r="AE4"/>
  <c r="AA4"/>
  <c r="M4"/>
  <c r="I4"/>
  <c r="E4"/>
  <c r="Z4"/>
  <c r="V4"/>
  <c r="P4"/>
  <c r="L4"/>
  <c r="H4"/>
  <c r="Y4"/>
  <c r="U4"/>
  <c r="O4"/>
  <c r="K4"/>
  <c r="G4"/>
  <c r="AN4"/>
  <c r="AJ4"/>
  <c r="AF4"/>
  <c r="AB4"/>
  <c r="N4"/>
  <c r="J4"/>
  <c r="F4"/>
  <c r="AM2"/>
  <c r="AI2"/>
  <c r="AE2"/>
  <c r="AA2"/>
  <c r="M2"/>
  <c r="I2"/>
  <c r="E2"/>
  <c r="Z2"/>
  <c r="V2"/>
  <c r="P2"/>
  <c r="L2"/>
  <c r="H2"/>
  <c r="Y2"/>
  <c r="U2"/>
  <c r="O2"/>
  <c r="K2"/>
  <c r="G2"/>
  <c r="AN2"/>
  <c r="AJ2"/>
  <c r="AF2"/>
  <c r="AB2"/>
  <c r="N2"/>
  <c r="J2"/>
  <c r="F2"/>
  <c r="AM3"/>
  <c r="AI3"/>
  <c r="AE3"/>
  <c r="AA3"/>
  <c r="M3"/>
  <c r="I3"/>
  <c r="E3"/>
  <c r="Z3"/>
  <c r="V3"/>
  <c r="P3"/>
  <c r="L3"/>
  <c r="H3"/>
  <c r="Y3"/>
  <c r="U3"/>
  <c r="O3"/>
  <c r="K3"/>
  <c r="G3"/>
  <c r="AN3"/>
  <c r="AJ3"/>
  <c r="AF3"/>
  <c r="AB3"/>
  <c r="N3"/>
  <c r="J3"/>
  <c r="F3"/>
  <c r="AM7"/>
  <c r="AI7"/>
  <c r="AE7"/>
  <c r="AA7"/>
  <c r="M7"/>
  <c r="I7"/>
  <c r="E7"/>
  <c r="Z7"/>
  <c r="V7"/>
  <c r="P7"/>
  <c r="L7"/>
  <c r="H7"/>
  <c r="Y7"/>
  <c r="U7"/>
  <c r="O7"/>
  <c r="K7"/>
  <c r="G7"/>
  <c r="AN7"/>
  <c r="AJ7"/>
  <c r="AF7"/>
  <c r="AB7"/>
  <c r="N7"/>
  <c r="J7"/>
  <c r="F7"/>
  <c r="AM8"/>
  <c r="AI8"/>
  <c r="AE8"/>
  <c r="AA8"/>
  <c r="M8"/>
  <c r="I8"/>
  <c r="E8"/>
  <c r="Z8"/>
  <c r="V8"/>
  <c r="P8"/>
  <c r="L8"/>
  <c r="H8"/>
  <c r="Y8"/>
  <c r="U8"/>
  <c r="O8"/>
  <c r="K8"/>
  <c r="G8"/>
  <c r="AN8"/>
  <c r="AJ8"/>
  <c r="AF8"/>
  <c r="AB8"/>
  <c r="N8"/>
  <c r="J8"/>
  <c r="F8"/>
  <c r="C20" i="10"/>
  <c r="Z19" i="11"/>
  <c r="V19"/>
  <c r="P19"/>
  <c r="L19"/>
  <c r="H19"/>
  <c r="Y19"/>
  <c r="U19"/>
  <c r="O19"/>
  <c r="K19"/>
  <c r="G19"/>
  <c r="AN19"/>
  <c r="AJ19"/>
  <c r="AF19"/>
  <c r="AB19"/>
  <c r="N19"/>
  <c r="J19"/>
  <c r="F19"/>
  <c r="AM19"/>
  <c r="AI19"/>
  <c r="AE19"/>
  <c r="AA19"/>
  <c r="M19"/>
  <c r="I19"/>
  <c r="E19"/>
  <c r="C204" i="10"/>
  <c r="Z30" i="11"/>
  <c r="V30"/>
  <c r="P30"/>
  <c r="L30"/>
  <c r="H30"/>
  <c r="Y30"/>
  <c r="U30"/>
  <c r="O30"/>
  <c r="K30"/>
  <c r="G30"/>
  <c r="AN30"/>
  <c r="AJ30"/>
  <c r="AF30"/>
  <c r="AB30"/>
  <c r="N30"/>
  <c r="J30"/>
  <c r="F30"/>
  <c r="AM30"/>
  <c r="AI30"/>
  <c r="AE30"/>
  <c r="AA30"/>
  <c r="M30"/>
  <c r="I30"/>
  <c r="E30"/>
  <c r="C348" i="10"/>
  <c r="Z37" i="11"/>
  <c r="V37"/>
  <c r="P37"/>
  <c r="L37"/>
  <c r="H37"/>
  <c r="Y37"/>
  <c r="U37"/>
  <c r="O37"/>
  <c r="K37"/>
  <c r="G37"/>
  <c r="AN37"/>
  <c r="AJ37"/>
  <c r="AF37"/>
  <c r="AB37"/>
  <c r="N37"/>
  <c r="J37"/>
  <c r="F37"/>
  <c r="AM37"/>
  <c r="AI37"/>
  <c r="AE37"/>
  <c r="AA37"/>
  <c r="M37"/>
  <c r="I37"/>
  <c r="E37"/>
  <c r="C428" i="10"/>
  <c r="Z41" i="11"/>
  <c r="V41"/>
  <c r="P41"/>
  <c r="L41"/>
  <c r="H41"/>
  <c r="Y41"/>
  <c r="U41"/>
  <c r="O41"/>
  <c r="K41"/>
  <c r="G41"/>
  <c r="AN41"/>
  <c r="AJ41"/>
  <c r="AF41"/>
  <c r="AB41"/>
  <c r="N41"/>
  <c r="J41"/>
  <c r="F41"/>
  <c r="AM41"/>
  <c r="AI41"/>
  <c r="AE41"/>
  <c r="AA41"/>
  <c r="M41"/>
  <c r="I41"/>
  <c r="E41"/>
  <c r="C476" i="10"/>
  <c r="W62" i="11"/>
  <c r="Q62"/>
  <c r="AL62"/>
  <c r="AH62"/>
  <c r="AD62"/>
  <c r="D62"/>
  <c r="AK62"/>
  <c r="AG62"/>
  <c r="AC62"/>
  <c r="C62"/>
  <c r="X62"/>
  <c r="R62"/>
  <c r="W68"/>
  <c r="Q68"/>
  <c r="AL68"/>
  <c r="AH68"/>
  <c r="AD68"/>
  <c r="D68"/>
  <c r="AK68"/>
  <c r="AG68"/>
  <c r="AC68"/>
  <c r="C68"/>
  <c r="X68"/>
  <c r="R68"/>
  <c r="AM75"/>
  <c r="AI75"/>
  <c r="AE75"/>
  <c r="AA75"/>
  <c r="M75"/>
  <c r="I75"/>
  <c r="E75"/>
  <c r="Z75"/>
  <c r="V75"/>
  <c r="P75"/>
  <c r="L75"/>
  <c r="H75"/>
  <c r="Y75"/>
  <c r="U75"/>
  <c r="O75"/>
  <c r="K75"/>
  <c r="G75"/>
  <c r="AN75"/>
  <c r="AJ75"/>
  <c r="AF75"/>
  <c r="AB75"/>
  <c r="N75"/>
  <c r="J75"/>
  <c r="F75"/>
  <c r="C876" i="10"/>
  <c r="AN80" i="11"/>
  <c r="AJ80"/>
  <c r="AF80"/>
  <c r="AB80"/>
  <c r="N80"/>
  <c r="J80"/>
  <c r="F80"/>
  <c r="AM80"/>
  <c r="AI80"/>
  <c r="AE80"/>
  <c r="AA80"/>
  <c r="M80"/>
  <c r="I80"/>
  <c r="E80"/>
  <c r="Z80"/>
  <c r="V80"/>
  <c r="P80"/>
  <c r="L80"/>
  <c r="H80"/>
  <c r="Y80"/>
  <c r="U80"/>
  <c r="O80"/>
  <c r="K80"/>
  <c r="G80"/>
  <c r="C928" i="10"/>
  <c r="AN83" i="11"/>
  <c r="AJ83"/>
  <c r="AF83"/>
  <c r="AB83"/>
  <c r="N83"/>
  <c r="J83"/>
  <c r="F83"/>
  <c r="AM83"/>
  <c r="AI83"/>
  <c r="AE83"/>
  <c r="AA83"/>
  <c r="M83"/>
  <c r="I83"/>
  <c r="E83"/>
  <c r="Z83"/>
  <c r="V83"/>
  <c r="P83"/>
  <c r="L83"/>
  <c r="H83"/>
  <c r="Y83"/>
  <c r="U83"/>
  <c r="O83"/>
  <c r="K83"/>
  <c r="G83"/>
  <c r="C960" i="10"/>
  <c r="AN86" i="11"/>
  <c r="AJ86"/>
  <c r="AF86"/>
  <c r="AB86"/>
  <c r="N86"/>
  <c r="J86"/>
  <c r="F86"/>
  <c r="AM86"/>
  <c r="AI86"/>
  <c r="AE86"/>
  <c r="AA86"/>
  <c r="M86"/>
  <c r="I86"/>
  <c r="E86"/>
  <c r="Z86"/>
  <c r="V86"/>
  <c r="P86"/>
  <c r="L86"/>
  <c r="H86"/>
  <c r="Y86"/>
  <c r="U86"/>
  <c r="O86"/>
  <c r="K86"/>
  <c r="G86"/>
  <c r="C992" i="10"/>
  <c r="X89" i="11"/>
  <c r="R89"/>
  <c r="W89"/>
  <c r="Q89"/>
  <c r="AL89"/>
  <c r="AH89"/>
  <c r="AD89"/>
  <c r="D89"/>
  <c r="AK89"/>
  <c r="AG89"/>
  <c r="AC89"/>
  <c r="C89"/>
  <c r="AN90"/>
  <c r="AJ90"/>
  <c r="AF90"/>
  <c r="AB90"/>
  <c r="N90"/>
  <c r="J90"/>
  <c r="F90"/>
  <c r="AM90"/>
  <c r="AI90"/>
  <c r="AE90"/>
  <c r="AA90"/>
  <c r="M90"/>
  <c r="I90"/>
  <c r="E90"/>
  <c r="Z90"/>
  <c r="V90"/>
  <c r="P90"/>
  <c r="L90"/>
  <c r="H90"/>
  <c r="Y90"/>
  <c r="U90"/>
  <c r="O90"/>
  <c r="K90"/>
  <c r="G90"/>
  <c r="C1028" i="10"/>
  <c r="AN92" i="11"/>
  <c r="AJ92"/>
  <c r="AF92"/>
  <c r="AB92"/>
  <c r="N92"/>
  <c r="J92"/>
  <c r="F92"/>
  <c r="AM92"/>
  <c r="AI92"/>
  <c r="AE92"/>
  <c r="AA92"/>
  <c r="M92"/>
  <c r="I92"/>
  <c r="E92"/>
  <c r="Z92"/>
  <c r="V92"/>
  <c r="P92"/>
  <c r="L92"/>
  <c r="H92"/>
  <c r="Y92"/>
  <c r="U92"/>
  <c r="O92"/>
  <c r="K92"/>
  <c r="G92"/>
  <c r="C1050" i="10"/>
  <c r="X97" i="11"/>
  <c r="R97"/>
  <c r="W97"/>
  <c r="Q97"/>
  <c r="AL97"/>
  <c r="AH97"/>
  <c r="AD97"/>
  <c r="D97"/>
  <c r="AK97"/>
  <c r="AG97"/>
  <c r="AC97"/>
  <c r="C97"/>
  <c r="AN98"/>
  <c r="AJ98"/>
  <c r="AF98"/>
  <c r="AB98"/>
  <c r="N98"/>
  <c r="J98"/>
  <c r="F98"/>
  <c r="AM98"/>
  <c r="AI98"/>
  <c r="AE98"/>
  <c r="AA98"/>
  <c r="M98"/>
  <c r="I98"/>
  <c r="E98"/>
  <c r="Z98"/>
  <c r="V98"/>
  <c r="P98"/>
  <c r="L98"/>
  <c r="H98"/>
  <c r="Y98"/>
  <c r="U98"/>
  <c r="O98"/>
  <c r="K98"/>
  <c r="G98"/>
  <c r="C1122" i="10"/>
  <c r="AN100" i="11"/>
  <c r="AJ100"/>
  <c r="AF100"/>
  <c r="AB100"/>
  <c r="N100"/>
  <c r="J100"/>
  <c r="F100"/>
  <c r="AM100"/>
  <c r="AI100"/>
  <c r="AE100"/>
  <c r="AA100"/>
  <c r="M100"/>
  <c r="I100"/>
  <c r="E100"/>
  <c r="Z100"/>
  <c r="V100"/>
  <c r="P100"/>
  <c r="L100"/>
  <c r="H100"/>
  <c r="Y100"/>
  <c r="U100"/>
  <c r="O100"/>
  <c r="K100"/>
  <c r="G100"/>
  <c r="C1146" i="10"/>
  <c r="X104" i="11"/>
  <c r="R104"/>
  <c r="W104"/>
  <c r="Q104"/>
  <c r="AL104"/>
  <c r="AH104"/>
  <c r="AD104"/>
  <c r="D104"/>
  <c r="AK104"/>
  <c r="AG104"/>
  <c r="AC104"/>
  <c r="C104"/>
  <c r="AN105"/>
  <c r="AJ105"/>
  <c r="AF105"/>
  <c r="AB105"/>
  <c r="N105"/>
  <c r="J105"/>
  <c r="F105"/>
  <c r="AM105"/>
  <c r="AI105"/>
  <c r="AE105"/>
  <c r="AA105"/>
  <c r="M105"/>
  <c r="I105"/>
  <c r="E105"/>
  <c r="Z105"/>
  <c r="V105"/>
  <c r="P105"/>
  <c r="L105"/>
  <c r="H105"/>
  <c r="Y105"/>
  <c r="U105"/>
  <c r="O105"/>
  <c r="K105"/>
  <c r="G105"/>
  <c r="C1210" i="10"/>
  <c r="X108" i="11"/>
  <c r="R108"/>
  <c r="W108"/>
  <c r="Q108"/>
  <c r="AL108"/>
  <c r="AH108"/>
  <c r="AD108"/>
  <c r="D108"/>
  <c r="AK108"/>
  <c r="AG108"/>
  <c r="AC108"/>
  <c r="C108"/>
  <c r="Y117"/>
  <c r="U117"/>
  <c r="O117"/>
  <c r="K117"/>
  <c r="G117"/>
  <c r="AN117"/>
  <c r="AJ117"/>
  <c r="AF117"/>
  <c r="AB117"/>
  <c r="N117"/>
  <c r="J117"/>
  <c r="F117"/>
  <c r="AM117"/>
  <c r="AI117"/>
  <c r="AE117"/>
  <c r="AA117"/>
  <c r="M117"/>
  <c r="I117"/>
  <c r="E117"/>
  <c r="Z117"/>
  <c r="V117"/>
  <c r="P117"/>
  <c r="L117"/>
  <c r="H117"/>
  <c r="C1358" i="10"/>
  <c r="X119" i="11" s="1"/>
  <c r="Z13"/>
  <c r="V13"/>
  <c r="P13"/>
  <c r="L13"/>
  <c r="H13"/>
  <c r="Y13"/>
  <c r="U13"/>
  <c r="O13"/>
  <c r="K13"/>
  <c r="G13"/>
  <c r="AF13"/>
  <c r="N13"/>
  <c r="F13"/>
  <c r="AE13"/>
  <c r="M13"/>
  <c r="E13"/>
  <c r="AN13"/>
  <c r="AJ13"/>
  <c r="AB13"/>
  <c r="J13"/>
  <c r="AM13"/>
  <c r="AI13"/>
  <c r="AA13"/>
  <c r="I13"/>
  <c r="Z16"/>
  <c r="V16"/>
  <c r="P16"/>
  <c r="L16"/>
  <c r="H16"/>
  <c r="Y16"/>
  <c r="U16"/>
  <c r="O16"/>
  <c r="K16"/>
  <c r="G16"/>
  <c r="AN16"/>
  <c r="AJ16"/>
  <c r="AF16"/>
  <c r="AB16"/>
  <c r="N16"/>
  <c r="J16"/>
  <c r="F16"/>
  <c r="AI16"/>
  <c r="E16"/>
  <c r="AE16"/>
  <c r="M16"/>
  <c r="AM16"/>
  <c r="AA16"/>
  <c r="I16"/>
  <c r="Z29"/>
  <c r="V29"/>
  <c r="P29"/>
  <c r="L29"/>
  <c r="H29"/>
  <c r="Y29"/>
  <c r="U29"/>
  <c r="O29"/>
  <c r="K29"/>
  <c r="G29"/>
  <c r="AN29"/>
  <c r="AJ29"/>
  <c r="AF29"/>
  <c r="AB29"/>
  <c r="N29"/>
  <c r="J29"/>
  <c r="F29"/>
  <c r="AM29"/>
  <c r="AI29"/>
  <c r="AE29"/>
  <c r="AA29"/>
  <c r="M29"/>
  <c r="I29"/>
  <c r="E29"/>
  <c r="C336" i="10"/>
  <c r="AL31" i="11"/>
  <c r="AH31"/>
  <c r="AD31"/>
  <c r="D31"/>
  <c r="AK31"/>
  <c r="AG31"/>
  <c r="AC31"/>
  <c r="C31"/>
  <c r="X31"/>
  <c r="R31"/>
  <c r="W31"/>
  <c r="Q31"/>
  <c r="Z36"/>
  <c r="V36"/>
  <c r="P36"/>
  <c r="L36"/>
  <c r="H36"/>
  <c r="Y36"/>
  <c r="U36"/>
  <c r="O36"/>
  <c r="K36"/>
  <c r="G36"/>
  <c r="AN36"/>
  <c r="AJ36"/>
  <c r="AF36"/>
  <c r="AB36"/>
  <c r="N36"/>
  <c r="J36"/>
  <c r="F36"/>
  <c r="AM36"/>
  <c r="AI36"/>
  <c r="AE36"/>
  <c r="AA36"/>
  <c r="M36"/>
  <c r="I36"/>
  <c r="E36"/>
  <c r="C416" i="10"/>
  <c r="W70" i="11"/>
  <c r="Q70"/>
  <c r="AL70"/>
  <c r="AH70"/>
  <c r="AD70"/>
  <c r="D70"/>
  <c r="AK70"/>
  <c r="AG70"/>
  <c r="AC70"/>
  <c r="C70"/>
  <c r="X70"/>
  <c r="R70"/>
  <c r="W72"/>
  <c r="Q72"/>
  <c r="AL72"/>
  <c r="AH72"/>
  <c r="AD72"/>
  <c r="D72"/>
  <c r="AK72"/>
  <c r="AG72"/>
  <c r="AC72"/>
  <c r="C72"/>
  <c r="X72"/>
  <c r="R72"/>
  <c r="AN79"/>
  <c r="AJ79"/>
  <c r="AF79"/>
  <c r="AB79"/>
  <c r="N79"/>
  <c r="J79"/>
  <c r="F79"/>
  <c r="AM79"/>
  <c r="AI79"/>
  <c r="AE79"/>
  <c r="AA79"/>
  <c r="M79"/>
  <c r="I79"/>
  <c r="E79"/>
  <c r="Z79"/>
  <c r="V79"/>
  <c r="P79"/>
  <c r="L79"/>
  <c r="H79"/>
  <c r="Y79"/>
  <c r="U79"/>
  <c r="O79"/>
  <c r="K79"/>
  <c r="G79"/>
  <c r="C918" i="10"/>
  <c r="AN82" i="11"/>
  <c r="AJ82"/>
  <c r="AF82"/>
  <c r="AB82"/>
  <c r="N82"/>
  <c r="J82"/>
  <c r="F82"/>
  <c r="AM82"/>
  <c r="AI82"/>
  <c r="AE82"/>
  <c r="AA82"/>
  <c r="M82"/>
  <c r="I82"/>
  <c r="E82"/>
  <c r="Z82"/>
  <c r="V82"/>
  <c r="P82"/>
  <c r="L82"/>
  <c r="H82"/>
  <c r="Y82"/>
  <c r="U82"/>
  <c r="O82"/>
  <c r="K82"/>
  <c r="G82"/>
  <c r="C950" i="10"/>
  <c r="Q84" i="11" s="1"/>
  <c r="AN85"/>
  <c r="AJ85"/>
  <c r="AF85"/>
  <c r="AB85"/>
  <c r="N85"/>
  <c r="J85"/>
  <c r="F85"/>
  <c r="AM85"/>
  <c r="AI85"/>
  <c r="AE85"/>
  <c r="AA85"/>
  <c r="M85"/>
  <c r="I85"/>
  <c r="E85"/>
  <c r="Z85"/>
  <c r="V85"/>
  <c r="P85"/>
  <c r="L85"/>
  <c r="H85"/>
  <c r="Y85"/>
  <c r="U85"/>
  <c r="O85"/>
  <c r="K85"/>
  <c r="G85"/>
  <c r="C982" i="10"/>
  <c r="AH87" i="11" s="1"/>
  <c r="C87"/>
  <c r="X88"/>
  <c r="R88"/>
  <c r="W88"/>
  <c r="Q88"/>
  <c r="AL88"/>
  <c r="AH88"/>
  <c r="AD88"/>
  <c r="D88"/>
  <c r="AK88"/>
  <c r="AG88"/>
  <c r="AC88"/>
  <c r="X93"/>
  <c r="R93"/>
  <c r="W93"/>
  <c r="Q93"/>
  <c r="AL93"/>
  <c r="AH93"/>
  <c r="AD93"/>
  <c r="D93"/>
  <c r="AK93"/>
  <c r="AG93"/>
  <c r="AC93"/>
  <c r="C93"/>
  <c r="Z94"/>
  <c r="V94"/>
  <c r="AJ94"/>
  <c r="AE94"/>
  <c r="Y94"/>
  <c r="N94"/>
  <c r="J94"/>
  <c r="F94"/>
  <c r="AI94"/>
  <c r="M94"/>
  <c r="I94"/>
  <c r="E94"/>
  <c r="AN94"/>
  <c r="AB94"/>
  <c r="P94"/>
  <c r="L94"/>
  <c r="H94"/>
  <c r="AM94"/>
  <c r="AF94"/>
  <c r="AA94"/>
  <c r="U94"/>
  <c r="O94"/>
  <c r="K94"/>
  <c r="G94"/>
  <c r="C1072" i="10"/>
  <c r="D95" i="11" s="1"/>
  <c r="AN99"/>
  <c r="AJ99"/>
  <c r="AF99"/>
  <c r="AB99"/>
  <c r="N99"/>
  <c r="J99"/>
  <c r="F99"/>
  <c r="AM99"/>
  <c r="AI99"/>
  <c r="AE99"/>
  <c r="AA99"/>
  <c r="M99"/>
  <c r="I99"/>
  <c r="E99"/>
  <c r="Z99"/>
  <c r="V99"/>
  <c r="P99"/>
  <c r="L99"/>
  <c r="H99"/>
  <c r="Y99"/>
  <c r="U99"/>
  <c r="O99"/>
  <c r="K99"/>
  <c r="G99"/>
  <c r="C1136" i="10"/>
  <c r="AL101" i="11" s="1"/>
  <c r="X102"/>
  <c r="R102"/>
  <c r="W102"/>
  <c r="Q102"/>
  <c r="AL102"/>
  <c r="AH102"/>
  <c r="AD102"/>
  <c r="D102"/>
  <c r="AK102"/>
  <c r="AG102"/>
  <c r="AC102"/>
  <c r="C102"/>
  <c r="X107"/>
  <c r="R107"/>
  <c r="W107"/>
  <c r="Q107"/>
  <c r="AL107"/>
  <c r="AH107"/>
  <c r="AD107"/>
  <c r="D107"/>
  <c r="AK107"/>
  <c r="AG107"/>
  <c r="AC107"/>
  <c r="AM111"/>
  <c r="AI111"/>
  <c r="AE111"/>
  <c r="AB111"/>
  <c r="N111"/>
  <c r="J111"/>
  <c r="F111"/>
  <c r="AF111"/>
  <c r="AA111"/>
  <c r="M111"/>
  <c r="I111"/>
  <c r="E111"/>
  <c r="AN111"/>
  <c r="AJ111"/>
  <c r="Z111"/>
  <c r="V111"/>
  <c r="P111"/>
  <c r="L111"/>
  <c r="H111"/>
  <c r="Y111"/>
  <c r="U111"/>
  <c r="O111"/>
  <c r="K111"/>
  <c r="G111"/>
  <c r="C1284" i="10"/>
  <c r="R113" i="11" s="1"/>
  <c r="AK121"/>
  <c r="AG121"/>
  <c r="AC121"/>
  <c r="C121"/>
  <c r="X121"/>
  <c r="R121"/>
  <c r="W121"/>
  <c r="Q121"/>
  <c r="AL121"/>
  <c r="AH121"/>
  <c r="AD121"/>
  <c r="D121"/>
  <c r="Y149"/>
  <c r="U149"/>
  <c r="O149"/>
  <c r="K149"/>
  <c r="G149"/>
  <c r="AN149"/>
  <c r="AJ149"/>
  <c r="AF149"/>
  <c r="AB149"/>
  <c r="N149"/>
  <c r="J149"/>
  <c r="F149"/>
  <c r="AM149"/>
  <c r="AI149"/>
  <c r="AE149"/>
  <c r="AA149"/>
  <c r="M149"/>
  <c r="I149"/>
  <c r="E149"/>
  <c r="Z149"/>
  <c r="H149"/>
  <c r="V149"/>
  <c r="P149"/>
  <c r="L149"/>
  <c r="C1715" i="10"/>
  <c r="Y151" i="11"/>
  <c r="U151"/>
  <c r="O151"/>
  <c r="K151"/>
  <c r="G151"/>
  <c r="AN151"/>
  <c r="AB151"/>
  <c r="P151"/>
  <c r="J151"/>
  <c r="E151"/>
  <c r="AM151"/>
  <c r="AF151"/>
  <c r="AA151"/>
  <c r="V151"/>
  <c r="N151"/>
  <c r="I151"/>
  <c r="AJ151"/>
  <c r="AE151"/>
  <c r="Z151"/>
  <c r="M151"/>
  <c r="H151"/>
  <c r="AI151"/>
  <c r="L151"/>
  <c r="F151"/>
  <c r="C1734" i="10"/>
  <c r="AM156" i="11"/>
  <c r="AI156"/>
  <c r="AE156"/>
  <c r="AA156"/>
  <c r="M156"/>
  <c r="I156"/>
  <c r="E156"/>
  <c r="AN156"/>
  <c r="AB156"/>
  <c r="V156"/>
  <c r="O156"/>
  <c r="J156"/>
  <c r="AF156"/>
  <c r="Z156"/>
  <c r="U156"/>
  <c r="N156"/>
  <c r="H156"/>
  <c r="AJ156"/>
  <c r="Y156"/>
  <c r="L156"/>
  <c r="G156"/>
  <c r="K156"/>
  <c r="F156"/>
  <c r="P156"/>
  <c r="C1782" i="10"/>
  <c r="W159" i="11"/>
  <c r="Q159"/>
  <c r="AK159"/>
  <c r="AD159"/>
  <c r="R159"/>
  <c r="AH159"/>
  <c r="AC159"/>
  <c r="X159"/>
  <c r="AG159"/>
  <c r="D159"/>
  <c r="AL159"/>
  <c r="C159"/>
  <c r="AN161"/>
  <c r="AJ161"/>
  <c r="AF161"/>
  <c r="AB161"/>
  <c r="N161"/>
  <c r="J161"/>
  <c r="F161"/>
  <c r="AM161"/>
  <c r="AI161"/>
  <c r="AE161"/>
  <c r="AA161"/>
  <c r="M161"/>
  <c r="I161"/>
  <c r="E161"/>
  <c r="Z161"/>
  <c r="V161"/>
  <c r="P161"/>
  <c r="L161"/>
  <c r="H161"/>
  <c r="Y161"/>
  <c r="U161"/>
  <c r="O161"/>
  <c r="K161"/>
  <c r="G161"/>
  <c r="C1822" i="10"/>
  <c r="AL24" i="11"/>
  <c r="AH24"/>
  <c r="AD24"/>
  <c r="D24"/>
  <c r="AK24"/>
  <c r="AG24"/>
  <c r="AC24"/>
  <c r="C24"/>
  <c r="X24"/>
  <c r="R24"/>
  <c r="W24"/>
  <c r="Q24"/>
  <c r="Z25"/>
  <c r="V25"/>
  <c r="P25"/>
  <c r="L25"/>
  <c r="H25"/>
  <c r="Y25"/>
  <c r="U25"/>
  <c r="O25"/>
  <c r="K25"/>
  <c r="G25"/>
  <c r="AN25"/>
  <c r="AJ25"/>
  <c r="AF25"/>
  <c r="AB25"/>
  <c r="N25"/>
  <c r="J25"/>
  <c r="F25"/>
  <c r="AM25"/>
  <c r="AI25"/>
  <c r="AE25"/>
  <c r="AA25"/>
  <c r="M25"/>
  <c r="I25"/>
  <c r="E25"/>
  <c r="AL28"/>
  <c r="AH28"/>
  <c r="AD28"/>
  <c r="D28"/>
  <c r="AK28"/>
  <c r="AG28"/>
  <c r="AC28"/>
  <c r="C28"/>
  <c r="X28"/>
  <c r="R28"/>
  <c r="W28"/>
  <c r="Q28"/>
  <c r="Z31"/>
  <c r="V31"/>
  <c r="P31"/>
  <c r="L31"/>
  <c r="H31"/>
  <c r="Y31"/>
  <c r="U31"/>
  <c r="O31"/>
  <c r="K31"/>
  <c r="G31"/>
  <c r="AN31"/>
  <c r="AJ31"/>
  <c r="AF31"/>
  <c r="AB31"/>
  <c r="N31"/>
  <c r="J31"/>
  <c r="F31"/>
  <c r="AM31"/>
  <c r="AI31"/>
  <c r="AE31"/>
  <c r="AA31"/>
  <c r="M31"/>
  <c r="I31"/>
  <c r="E31"/>
  <c r="AL32"/>
  <c r="AH32"/>
  <c r="AD32"/>
  <c r="D32"/>
  <c r="AK32"/>
  <c r="AG32"/>
  <c r="AC32"/>
  <c r="C32"/>
  <c r="X32"/>
  <c r="R32"/>
  <c r="W32"/>
  <c r="Q32"/>
  <c r="AH43"/>
  <c r="AD43"/>
  <c r="D43"/>
  <c r="AG43"/>
  <c r="AC43"/>
  <c r="C43"/>
  <c r="AL43"/>
  <c r="X43"/>
  <c r="R43"/>
  <c r="AK43"/>
  <c r="W43"/>
  <c r="Q43"/>
  <c r="AL44"/>
  <c r="AK44"/>
  <c r="AG44"/>
  <c r="X44"/>
  <c r="R44"/>
  <c r="C44"/>
  <c r="AD44"/>
  <c r="Q44"/>
  <c r="AC44"/>
  <c r="W44"/>
  <c r="AH44"/>
  <c r="D44"/>
  <c r="Z45"/>
  <c r="V45"/>
  <c r="P45"/>
  <c r="L45"/>
  <c r="H45"/>
  <c r="Y45"/>
  <c r="U45"/>
  <c r="O45"/>
  <c r="K45"/>
  <c r="G45"/>
  <c r="AN45"/>
  <c r="AJ45"/>
  <c r="AF45"/>
  <c r="AB45"/>
  <c r="N45"/>
  <c r="J45"/>
  <c r="F45"/>
  <c r="AI45"/>
  <c r="AE45"/>
  <c r="M45"/>
  <c r="AM45"/>
  <c r="AA45"/>
  <c r="I45"/>
  <c r="E45"/>
  <c r="Z46"/>
  <c r="V46"/>
  <c r="P46"/>
  <c r="L46"/>
  <c r="H46"/>
  <c r="Y46"/>
  <c r="U46"/>
  <c r="O46"/>
  <c r="K46"/>
  <c r="G46"/>
  <c r="AN46"/>
  <c r="AJ46"/>
  <c r="AF46"/>
  <c r="AB46"/>
  <c r="N46"/>
  <c r="J46"/>
  <c r="F46"/>
  <c r="AM46"/>
  <c r="AA46"/>
  <c r="I46"/>
  <c r="E46"/>
  <c r="AI46"/>
  <c r="AE46"/>
  <c r="M46"/>
  <c r="AL47"/>
  <c r="AH47"/>
  <c r="AD47"/>
  <c r="D47"/>
  <c r="AK47"/>
  <c r="AG47"/>
  <c r="AC47"/>
  <c r="C47"/>
  <c r="X47"/>
  <c r="R47"/>
  <c r="Q47"/>
  <c r="W47"/>
  <c r="W48"/>
  <c r="Q48"/>
  <c r="AL48"/>
  <c r="AH48"/>
  <c r="AD48"/>
  <c r="D48"/>
  <c r="AK48"/>
  <c r="AG48"/>
  <c r="AC48"/>
  <c r="C48"/>
  <c r="X48"/>
  <c r="R48"/>
  <c r="AM49"/>
  <c r="AI49"/>
  <c r="AE49"/>
  <c r="AA49"/>
  <c r="M49"/>
  <c r="I49"/>
  <c r="E49"/>
  <c r="Z49"/>
  <c r="V49"/>
  <c r="P49"/>
  <c r="L49"/>
  <c r="H49"/>
  <c r="Y49"/>
  <c r="U49"/>
  <c r="O49"/>
  <c r="K49"/>
  <c r="G49"/>
  <c r="AN49"/>
  <c r="AJ49"/>
  <c r="AF49"/>
  <c r="AB49"/>
  <c r="N49"/>
  <c r="J49"/>
  <c r="F49"/>
  <c r="AM50"/>
  <c r="AI50"/>
  <c r="AE50"/>
  <c r="AA50"/>
  <c r="M50"/>
  <c r="I50"/>
  <c r="E50"/>
  <c r="Z50"/>
  <c r="V50"/>
  <c r="P50"/>
  <c r="L50"/>
  <c r="H50"/>
  <c r="Y50"/>
  <c r="U50"/>
  <c r="O50"/>
  <c r="K50"/>
  <c r="G50"/>
  <c r="AN50"/>
  <c r="AJ50"/>
  <c r="AF50"/>
  <c r="AB50"/>
  <c r="N50"/>
  <c r="J50"/>
  <c r="F50"/>
  <c r="W53"/>
  <c r="Q53"/>
  <c r="AL53"/>
  <c r="AH53"/>
  <c r="AD53"/>
  <c r="D53"/>
  <c r="AK53"/>
  <c r="AG53"/>
  <c r="AC53"/>
  <c r="C53"/>
  <c r="X53"/>
  <c r="R53"/>
  <c r="W54"/>
  <c r="Q54"/>
  <c r="AL54"/>
  <c r="AH54"/>
  <c r="AD54"/>
  <c r="D54"/>
  <c r="AK54"/>
  <c r="AG54"/>
  <c r="AC54"/>
  <c r="C54"/>
  <c r="X54"/>
  <c r="R54"/>
  <c r="AM55"/>
  <c r="AI55"/>
  <c r="AE55"/>
  <c r="AA55"/>
  <c r="M55"/>
  <c r="I55"/>
  <c r="E55"/>
  <c r="Z55"/>
  <c r="V55"/>
  <c r="P55"/>
  <c r="L55"/>
  <c r="H55"/>
  <c r="Y55"/>
  <c r="U55"/>
  <c r="O55"/>
  <c r="K55"/>
  <c r="G55"/>
  <c r="AN55"/>
  <c r="AJ55"/>
  <c r="AF55"/>
  <c r="AB55"/>
  <c r="N55"/>
  <c r="J55"/>
  <c r="F55"/>
  <c r="W59"/>
  <c r="Q59"/>
  <c r="AL59"/>
  <c r="AH59"/>
  <c r="AD59"/>
  <c r="D59"/>
  <c r="AK59"/>
  <c r="AG59"/>
  <c r="AC59"/>
  <c r="C59"/>
  <c r="X59"/>
  <c r="R59"/>
  <c r="W61"/>
  <c r="Q61"/>
  <c r="AL61"/>
  <c r="AH61"/>
  <c r="AD61"/>
  <c r="D61"/>
  <c r="AK61"/>
  <c r="AG61"/>
  <c r="AC61"/>
  <c r="C61"/>
  <c r="X61"/>
  <c r="R61"/>
  <c r="AM62"/>
  <c r="AI62"/>
  <c r="AE62"/>
  <c r="AA62"/>
  <c r="M62"/>
  <c r="I62"/>
  <c r="E62"/>
  <c r="Z62"/>
  <c r="V62"/>
  <c r="P62"/>
  <c r="L62"/>
  <c r="H62"/>
  <c r="Y62"/>
  <c r="U62"/>
  <c r="O62"/>
  <c r="K62"/>
  <c r="G62"/>
  <c r="AN62"/>
  <c r="AJ62"/>
  <c r="AF62"/>
  <c r="AB62"/>
  <c r="N62"/>
  <c r="J62"/>
  <c r="F62"/>
  <c r="W63"/>
  <c r="Q63"/>
  <c r="AL63"/>
  <c r="AH63"/>
  <c r="AD63"/>
  <c r="D63"/>
  <c r="AK63"/>
  <c r="AG63"/>
  <c r="AC63"/>
  <c r="C63"/>
  <c r="X63"/>
  <c r="R63"/>
  <c r="W66"/>
  <c r="Q66"/>
  <c r="AL66"/>
  <c r="AH66"/>
  <c r="AD66"/>
  <c r="D66"/>
  <c r="AK66"/>
  <c r="AG66"/>
  <c r="AC66"/>
  <c r="C66"/>
  <c r="X66"/>
  <c r="R66"/>
  <c r="AM68"/>
  <c r="AI68"/>
  <c r="AE68"/>
  <c r="AA68"/>
  <c r="M68"/>
  <c r="I68"/>
  <c r="E68"/>
  <c r="Z68"/>
  <c r="V68"/>
  <c r="P68"/>
  <c r="L68"/>
  <c r="H68"/>
  <c r="Y68"/>
  <c r="U68"/>
  <c r="O68"/>
  <c r="K68"/>
  <c r="G68"/>
  <c r="AN68"/>
  <c r="AJ68"/>
  <c r="AF68"/>
  <c r="AB68"/>
  <c r="N68"/>
  <c r="J68"/>
  <c r="F68"/>
  <c r="AM70"/>
  <c r="AI70"/>
  <c r="AE70"/>
  <c r="AA70"/>
  <c r="M70"/>
  <c r="I70"/>
  <c r="E70"/>
  <c r="Z70"/>
  <c r="V70"/>
  <c r="P70"/>
  <c r="L70"/>
  <c r="H70"/>
  <c r="Y70"/>
  <c r="U70"/>
  <c r="O70"/>
  <c r="K70"/>
  <c r="G70"/>
  <c r="AN70"/>
  <c r="AJ70"/>
  <c r="AF70"/>
  <c r="AB70"/>
  <c r="N70"/>
  <c r="J70"/>
  <c r="F70"/>
  <c r="AM72"/>
  <c r="AI72"/>
  <c r="AE72"/>
  <c r="AA72"/>
  <c r="M72"/>
  <c r="I72"/>
  <c r="E72"/>
  <c r="Z72"/>
  <c r="V72"/>
  <c r="P72"/>
  <c r="L72"/>
  <c r="H72"/>
  <c r="Y72"/>
  <c r="U72"/>
  <c r="O72"/>
  <c r="K72"/>
  <c r="G72"/>
  <c r="AN72"/>
  <c r="AJ72"/>
  <c r="AF72"/>
  <c r="AB72"/>
  <c r="N72"/>
  <c r="J72"/>
  <c r="F72"/>
  <c r="AG77"/>
  <c r="R77"/>
  <c r="AN84"/>
  <c r="AJ84"/>
  <c r="AF84"/>
  <c r="AB84"/>
  <c r="N84"/>
  <c r="J84"/>
  <c r="F84"/>
  <c r="AM84"/>
  <c r="AI84"/>
  <c r="AE84"/>
  <c r="AA84"/>
  <c r="M84"/>
  <c r="I84"/>
  <c r="E84"/>
  <c r="Z84"/>
  <c r="V84"/>
  <c r="P84"/>
  <c r="L84"/>
  <c r="H84"/>
  <c r="Y84"/>
  <c r="U84"/>
  <c r="O84"/>
  <c r="K84"/>
  <c r="G84"/>
  <c r="AN89"/>
  <c r="AJ89"/>
  <c r="AF89"/>
  <c r="AB89"/>
  <c r="N89"/>
  <c r="J89"/>
  <c r="F89"/>
  <c r="AM89"/>
  <c r="AI89"/>
  <c r="AE89"/>
  <c r="AA89"/>
  <c r="M89"/>
  <c r="I89"/>
  <c r="E89"/>
  <c r="Z89"/>
  <c r="V89"/>
  <c r="P89"/>
  <c r="L89"/>
  <c r="H89"/>
  <c r="Y89"/>
  <c r="U89"/>
  <c r="O89"/>
  <c r="K89"/>
  <c r="G89"/>
  <c r="AN93"/>
  <c r="AJ93"/>
  <c r="AF93"/>
  <c r="AB93"/>
  <c r="N93"/>
  <c r="J93"/>
  <c r="F93"/>
  <c r="AM93"/>
  <c r="AI93"/>
  <c r="AE93"/>
  <c r="AA93"/>
  <c r="M93"/>
  <c r="I93"/>
  <c r="E93"/>
  <c r="Z93"/>
  <c r="V93"/>
  <c r="P93"/>
  <c r="L93"/>
  <c r="H93"/>
  <c r="Y93"/>
  <c r="U93"/>
  <c r="O93"/>
  <c r="K93"/>
  <c r="G93"/>
  <c r="AN101"/>
  <c r="AJ101"/>
  <c r="AF101"/>
  <c r="AB101"/>
  <c r="N101"/>
  <c r="J101"/>
  <c r="F101"/>
  <c r="AM101"/>
  <c r="AI101"/>
  <c r="AE101"/>
  <c r="AA101"/>
  <c r="M101"/>
  <c r="I101"/>
  <c r="E101"/>
  <c r="Z101"/>
  <c r="V101"/>
  <c r="P101"/>
  <c r="L101"/>
  <c r="H101"/>
  <c r="Y101"/>
  <c r="U101"/>
  <c r="O101"/>
  <c r="K101"/>
  <c r="G101"/>
  <c r="AN102"/>
  <c r="AJ102"/>
  <c r="AF102"/>
  <c r="AB102"/>
  <c r="N102"/>
  <c r="J102"/>
  <c r="F102"/>
  <c r="AM102"/>
  <c r="AI102"/>
  <c r="AE102"/>
  <c r="AA102"/>
  <c r="M102"/>
  <c r="I102"/>
  <c r="E102"/>
  <c r="Z102"/>
  <c r="V102"/>
  <c r="P102"/>
  <c r="L102"/>
  <c r="H102"/>
  <c r="Y102"/>
  <c r="U102"/>
  <c r="O102"/>
  <c r="K102"/>
  <c r="G102"/>
  <c r="AN107"/>
  <c r="AJ107"/>
  <c r="AF107"/>
  <c r="AB107"/>
  <c r="N107"/>
  <c r="J107"/>
  <c r="F107"/>
  <c r="AM107"/>
  <c r="AI107"/>
  <c r="AE107"/>
  <c r="AA107"/>
  <c r="M107"/>
  <c r="I107"/>
  <c r="E107"/>
  <c r="Z107"/>
  <c r="V107"/>
  <c r="P107"/>
  <c r="L107"/>
  <c r="H107"/>
  <c r="Y107"/>
  <c r="U107"/>
  <c r="O107"/>
  <c r="K107"/>
  <c r="G107"/>
  <c r="Y118"/>
  <c r="U118"/>
  <c r="O118"/>
  <c r="K118"/>
  <c r="G118"/>
  <c r="AN118"/>
  <c r="AJ118"/>
  <c r="AF118"/>
  <c r="AB118"/>
  <c r="N118"/>
  <c r="J118"/>
  <c r="F118"/>
  <c r="AM118"/>
  <c r="AI118"/>
  <c r="AE118"/>
  <c r="AA118"/>
  <c r="M118"/>
  <c r="I118"/>
  <c r="E118"/>
  <c r="Z118"/>
  <c r="V118"/>
  <c r="P118"/>
  <c r="L118"/>
  <c r="H118"/>
  <c r="Y119"/>
  <c r="U119"/>
  <c r="O119"/>
  <c r="K119"/>
  <c r="G119"/>
  <c r="AN119"/>
  <c r="AJ119"/>
  <c r="AF119"/>
  <c r="AB119"/>
  <c r="N119"/>
  <c r="J119"/>
  <c r="F119"/>
  <c r="AM119"/>
  <c r="AI119"/>
  <c r="AE119"/>
  <c r="AA119"/>
  <c r="M119"/>
  <c r="I119"/>
  <c r="E119"/>
  <c r="Z119"/>
  <c r="V119"/>
  <c r="P119"/>
  <c r="L119"/>
  <c r="H119"/>
  <c r="Y120"/>
  <c r="U120"/>
  <c r="O120"/>
  <c r="K120"/>
  <c r="G120"/>
  <c r="AN120"/>
  <c r="AJ120"/>
  <c r="AF120"/>
  <c r="AB120"/>
  <c r="N120"/>
  <c r="J120"/>
  <c r="F120"/>
  <c r="AM120"/>
  <c r="AI120"/>
  <c r="AE120"/>
  <c r="AA120"/>
  <c r="M120"/>
  <c r="I120"/>
  <c r="E120"/>
  <c r="Z120"/>
  <c r="V120"/>
  <c r="P120"/>
  <c r="L120"/>
  <c r="H120"/>
  <c r="Y121"/>
  <c r="U121"/>
  <c r="O121"/>
  <c r="K121"/>
  <c r="G121"/>
  <c r="AN121"/>
  <c r="AJ121"/>
  <c r="AF121"/>
  <c r="AB121"/>
  <c r="N121"/>
  <c r="J121"/>
  <c r="F121"/>
  <c r="AM121"/>
  <c r="AI121"/>
  <c r="AE121"/>
  <c r="AA121"/>
  <c r="M121"/>
  <c r="I121"/>
  <c r="E121"/>
  <c r="Z121"/>
  <c r="V121"/>
  <c r="P121"/>
  <c r="L121"/>
  <c r="H121"/>
  <c r="AK122"/>
  <c r="AG122"/>
  <c r="AC122"/>
  <c r="C122"/>
  <c r="X122"/>
  <c r="R122"/>
  <c r="W122"/>
  <c r="Q122"/>
  <c r="AL122"/>
  <c r="AH122"/>
  <c r="AD122"/>
  <c r="D122"/>
  <c r="Y125"/>
  <c r="U125"/>
  <c r="O125"/>
  <c r="K125"/>
  <c r="G125"/>
  <c r="AN125"/>
  <c r="AJ125"/>
  <c r="AF125"/>
  <c r="AB125"/>
  <c r="N125"/>
  <c r="J125"/>
  <c r="F125"/>
  <c r="AM125"/>
  <c r="AI125"/>
  <c r="AE125"/>
  <c r="AA125"/>
  <c r="M125"/>
  <c r="I125"/>
  <c r="E125"/>
  <c r="Z125"/>
  <c r="V125"/>
  <c r="P125"/>
  <c r="L125"/>
  <c r="H125"/>
  <c r="C1453" i="10"/>
  <c r="AK126" i="11"/>
  <c r="AG126"/>
  <c r="AC126"/>
  <c r="C126"/>
  <c r="X126"/>
  <c r="R126"/>
  <c r="W126"/>
  <c r="Q126"/>
  <c r="AL126"/>
  <c r="AH126"/>
  <c r="AD126"/>
  <c r="D126"/>
  <c r="Z131"/>
  <c r="V131"/>
  <c r="P131"/>
  <c r="L131"/>
  <c r="H131"/>
  <c r="Y131"/>
  <c r="U131"/>
  <c r="O131"/>
  <c r="K131"/>
  <c r="G131"/>
  <c r="AN131"/>
  <c r="AJ131"/>
  <c r="AF131"/>
  <c r="AB131"/>
  <c r="N131"/>
  <c r="J131"/>
  <c r="F131"/>
  <c r="AM131"/>
  <c r="AI131"/>
  <c r="AE131"/>
  <c r="AA131"/>
  <c r="M131"/>
  <c r="I131"/>
  <c r="E131"/>
  <c r="C1514" i="10"/>
  <c r="Y140" i="11"/>
  <c r="U140"/>
  <c r="O140"/>
  <c r="K140"/>
  <c r="G140"/>
  <c r="AJ140"/>
  <c r="AE140"/>
  <c r="Z140"/>
  <c r="M140"/>
  <c r="H140"/>
  <c r="AI140"/>
  <c r="L140"/>
  <c r="F140"/>
  <c r="AN140"/>
  <c r="AB140"/>
  <c r="P140"/>
  <c r="J140"/>
  <c r="E140"/>
  <c r="AM140"/>
  <c r="AF140"/>
  <c r="AA140"/>
  <c r="V140"/>
  <c r="N140"/>
  <c r="I140"/>
  <c r="C1605" i="10"/>
  <c r="AK142" i="11"/>
  <c r="AG142"/>
  <c r="AC142"/>
  <c r="C142"/>
  <c r="AL142"/>
  <c r="R142"/>
  <c r="AD142"/>
  <c r="X142"/>
  <c r="Q142"/>
  <c r="AH142"/>
  <c r="W142"/>
  <c r="D142"/>
  <c r="Y147"/>
  <c r="U147"/>
  <c r="O147"/>
  <c r="K147"/>
  <c r="G147"/>
  <c r="AN147"/>
  <c r="AJ147"/>
  <c r="AF147"/>
  <c r="AB147"/>
  <c r="N147"/>
  <c r="J147"/>
  <c r="F147"/>
  <c r="AM147"/>
  <c r="AI147"/>
  <c r="AE147"/>
  <c r="AA147"/>
  <c r="M147"/>
  <c r="I147"/>
  <c r="E147"/>
  <c r="Z147"/>
  <c r="H147"/>
  <c r="V147"/>
  <c r="P147"/>
  <c r="L147"/>
  <c r="C1690" i="10"/>
  <c r="Y150" i="11"/>
  <c r="U150"/>
  <c r="O150"/>
  <c r="K150"/>
  <c r="G150"/>
  <c r="AJ150"/>
  <c r="AF150"/>
  <c r="AB150"/>
  <c r="N150"/>
  <c r="J150"/>
  <c r="F150"/>
  <c r="AN150"/>
  <c r="AI150"/>
  <c r="AE150"/>
  <c r="AA150"/>
  <c r="M150"/>
  <c r="I150"/>
  <c r="E150"/>
  <c r="P150"/>
  <c r="L150"/>
  <c r="AM150"/>
  <c r="Z150"/>
  <c r="H150"/>
  <c r="V150"/>
  <c r="C1725" i="10"/>
  <c r="Y153" i="11"/>
  <c r="U153"/>
  <c r="O153"/>
  <c r="K153"/>
  <c r="G153"/>
  <c r="AM153"/>
  <c r="AI153"/>
  <c r="AE153"/>
  <c r="AA153"/>
  <c r="M153"/>
  <c r="I153"/>
  <c r="E153"/>
  <c r="AN153"/>
  <c r="AJ153"/>
  <c r="AB153"/>
  <c r="J153"/>
  <c r="Z153"/>
  <c r="P153"/>
  <c r="H153"/>
  <c r="AF153"/>
  <c r="N153"/>
  <c r="F153"/>
  <c r="V153"/>
  <c r="L153"/>
  <c r="C1754" i="10"/>
  <c r="Q158" i="11" s="1"/>
  <c r="AK154"/>
  <c r="AG154"/>
  <c r="AC154"/>
  <c r="C154"/>
  <c r="W154"/>
  <c r="Q154"/>
  <c r="R154"/>
  <c r="AL154"/>
  <c r="AH154"/>
  <c r="X154"/>
  <c r="AD154"/>
  <c r="D154"/>
  <c r="AM155"/>
  <c r="AI155"/>
  <c r="AE155"/>
  <c r="AA155"/>
  <c r="AJ155"/>
  <c r="Y155"/>
  <c r="U155"/>
  <c r="O155"/>
  <c r="K155"/>
  <c r="G155"/>
  <c r="N155"/>
  <c r="J155"/>
  <c r="AN155"/>
  <c r="AB155"/>
  <c r="M155"/>
  <c r="I155"/>
  <c r="E155"/>
  <c r="AF155"/>
  <c r="L155"/>
  <c r="Z155"/>
  <c r="H155"/>
  <c r="V155"/>
  <c r="F155"/>
  <c r="P155"/>
  <c r="C1773" i="10"/>
  <c r="AN160" i="11"/>
  <c r="AJ160"/>
  <c r="AF160"/>
  <c r="AB160"/>
  <c r="N160"/>
  <c r="J160"/>
  <c r="F160"/>
  <c r="AM160"/>
  <c r="AI160"/>
  <c r="AE160"/>
  <c r="AA160"/>
  <c r="M160"/>
  <c r="I160"/>
  <c r="E160"/>
  <c r="V160"/>
  <c r="L160"/>
  <c r="U160"/>
  <c r="K160"/>
  <c r="Z160"/>
  <c r="P160"/>
  <c r="H160"/>
  <c r="Y160"/>
  <c r="O160"/>
  <c r="G160"/>
  <c r="C1813" i="10"/>
  <c r="AL20" i="11"/>
  <c r="AH20"/>
  <c r="AD20"/>
  <c r="D20"/>
  <c r="AK20"/>
  <c r="AG20"/>
  <c r="AC20"/>
  <c r="C20"/>
  <c r="X20"/>
  <c r="R20"/>
  <c r="W20"/>
  <c r="Q20"/>
  <c r="AL23"/>
  <c r="J58" i="5" s="1"/>
  <c r="AH23" i="11"/>
  <c r="J57" i="5" s="1"/>
  <c r="AD23" i="11"/>
  <c r="J52" i="5" s="1"/>
  <c r="D23" i="11"/>
  <c r="J34" i="5" s="1"/>
  <c r="AK23" i="11"/>
  <c r="E58" i="5" s="1"/>
  <c r="AG23" i="11"/>
  <c r="E57" i="5" s="1"/>
  <c r="AC23" i="11"/>
  <c r="E52" i="5" s="1"/>
  <c r="C23" i="11"/>
  <c r="E34" i="5" s="1"/>
  <c r="X23" i="11"/>
  <c r="J47" i="5" s="1"/>
  <c r="R23" i="11"/>
  <c r="W23"/>
  <c r="E47" i="5" s="1"/>
  <c r="Q23" i="11"/>
  <c r="E45" i="5" s="1"/>
  <c r="Z24" i="11"/>
  <c r="V24"/>
  <c r="P24"/>
  <c r="L24"/>
  <c r="H24"/>
  <c r="Y24"/>
  <c r="U24"/>
  <c r="O24"/>
  <c r="K24"/>
  <c r="G24"/>
  <c r="AN24"/>
  <c r="AJ24"/>
  <c r="AF24"/>
  <c r="AB24"/>
  <c r="N24"/>
  <c r="J24"/>
  <c r="F24"/>
  <c r="AM24"/>
  <c r="AI24"/>
  <c r="AE24"/>
  <c r="AA24"/>
  <c r="M24"/>
  <c r="I24"/>
  <c r="E24"/>
  <c r="AL27"/>
  <c r="AH27"/>
  <c r="AD27"/>
  <c r="D27"/>
  <c r="AK27"/>
  <c r="AG27"/>
  <c r="AC27"/>
  <c r="C27"/>
  <c r="X27"/>
  <c r="R27"/>
  <c r="W27"/>
  <c r="Q27"/>
  <c r="Z28"/>
  <c r="V28"/>
  <c r="P28"/>
  <c r="L28"/>
  <c r="H28"/>
  <c r="Y28"/>
  <c r="U28"/>
  <c r="O28"/>
  <c r="K28"/>
  <c r="G28"/>
  <c r="AN28"/>
  <c r="AJ28"/>
  <c r="AF28"/>
  <c r="AB28"/>
  <c r="N28"/>
  <c r="J28"/>
  <c r="F28"/>
  <c r="AM28"/>
  <c r="AI28"/>
  <c r="AE28"/>
  <c r="AA28"/>
  <c r="M28"/>
  <c r="I28"/>
  <c r="E28"/>
  <c r="Z32"/>
  <c r="V32"/>
  <c r="P32"/>
  <c r="L32"/>
  <c r="H32"/>
  <c r="Y32"/>
  <c r="U32"/>
  <c r="O32"/>
  <c r="K32"/>
  <c r="G32"/>
  <c r="AN32"/>
  <c r="AJ32"/>
  <c r="AF32"/>
  <c r="AB32"/>
  <c r="N32"/>
  <c r="J32"/>
  <c r="F32"/>
  <c r="AM32"/>
  <c r="AI32"/>
  <c r="AE32"/>
  <c r="AA32"/>
  <c r="M32"/>
  <c r="I32"/>
  <c r="E32"/>
  <c r="AL33"/>
  <c r="AH33"/>
  <c r="AD33"/>
  <c r="D33"/>
  <c r="AK33"/>
  <c r="AG33"/>
  <c r="AC33"/>
  <c r="C33"/>
  <c r="X33"/>
  <c r="R33"/>
  <c r="W33"/>
  <c r="Q33"/>
  <c r="AL34"/>
  <c r="AH34"/>
  <c r="AD34"/>
  <c r="D34"/>
  <c r="AK34"/>
  <c r="AG34"/>
  <c r="AC34"/>
  <c r="C34"/>
  <c r="X34"/>
  <c r="R34"/>
  <c r="W34"/>
  <c r="Q34"/>
  <c r="AL35"/>
  <c r="AH35"/>
  <c r="AD35"/>
  <c r="D35"/>
  <c r="AK35"/>
  <c r="AG35"/>
  <c r="AC35"/>
  <c r="C35"/>
  <c r="X35"/>
  <c r="R35"/>
  <c r="W35"/>
  <c r="Q35"/>
  <c r="AL38"/>
  <c r="AH38"/>
  <c r="AD38"/>
  <c r="D38"/>
  <c r="AK38"/>
  <c r="AG38"/>
  <c r="AC38"/>
  <c r="C38"/>
  <c r="X38"/>
  <c r="R38"/>
  <c r="W38"/>
  <c r="Q38"/>
  <c r="AL40"/>
  <c r="AH40"/>
  <c r="AD40"/>
  <c r="D40"/>
  <c r="AK40"/>
  <c r="AG40"/>
  <c r="AC40"/>
  <c r="C40"/>
  <c r="X40"/>
  <c r="R40"/>
  <c r="W40"/>
  <c r="Q40"/>
  <c r="AL42"/>
  <c r="AH42"/>
  <c r="AD42"/>
  <c r="D42"/>
  <c r="AK42"/>
  <c r="AG42"/>
  <c r="AC42"/>
  <c r="C42"/>
  <c r="X42"/>
  <c r="R42"/>
  <c r="W42"/>
  <c r="Q42"/>
  <c r="AN43"/>
  <c r="AJ43"/>
  <c r="Z43"/>
  <c r="V43"/>
  <c r="P43"/>
  <c r="L43"/>
  <c r="H43"/>
  <c r="AM43"/>
  <c r="Y43"/>
  <c r="U43"/>
  <c r="O43"/>
  <c r="K43"/>
  <c r="G43"/>
  <c r="AF43"/>
  <c r="AB43"/>
  <c r="N43"/>
  <c r="J43"/>
  <c r="F43"/>
  <c r="AI43"/>
  <c r="AE43"/>
  <c r="AA43"/>
  <c r="M43"/>
  <c r="I43"/>
  <c r="E43"/>
  <c r="AN44"/>
  <c r="AJ44"/>
  <c r="AF44"/>
  <c r="AB44"/>
  <c r="N44"/>
  <c r="J44"/>
  <c r="F44"/>
  <c r="AM44"/>
  <c r="AE44"/>
  <c r="Z44"/>
  <c r="U44"/>
  <c r="M44"/>
  <c r="H44"/>
  <c r="Y44"/>
  <c r="L44"/>
  <c r="G44"/>
  <c r="AI44"/>
  <c r="P44"/>
  <c r="K44"/>
  <c r="E44"/>
  <c r="AA44"/>
  <c r="V44"/>
  <c r="O44"/>
  <c r="I44"/>
  <c r="Z47"/>
  <c r="V47"/>
  <c r="P47"/>
  <c r="L47"/>
  <c r="H47"/>
  <c r="Y47"/>
  <c r="U47"/>
  <c r="O47"/>
  <c r="K47"/>
  <c r="G47"/>
  <c r="AN47"/>
  <c r="AJ47"/>
  <c r="AF47"/>
  <c r="AB47"/>
  <c r="N47"/>
  <c r="J47"/>
  <c r="F47"/>
  <c r="AI47"/>
  <c r="AE47"/>
  <c r="M47"/>
  <c r="AM47"/>
  <c r="AA47"/>
  <c r="I47"/>
  <c r="E47"/>
  <c r="AM48"/>
  <c r="AI48"/>
  <c r="AE48"/>
  <c r="AA48"/>
  <c r="M48"/>
  <c r="Z48"/>
  <c r="V48"/>
  <c r="P48"/>
  <c r="L48"/>
  <c r="H48"/>
  <c r="Y48"/>
  <c r="U48"/>
  <c r="O48"/>
  <c r="K48"/>
  <c r="G48"/>
  <c r="AN48"/>
  <c r="AJ48"/>
  <c r="AF48"/>
  <c r="AB48"/>
  <c r="N48"/>
  <c r="J48"/>
  <c r="F48"/>
  <c r="I48"/>
  <c r="E48"/>
  <c r="AM53"/>
  <c r="AI53"/>
  <c r="AE53"/>
  <c r="AA53"/>
  <c r="M53"/>
  <c r="I53"/>
  <c r="E53"/>
  <c r="Z53"/>
  <c r="V53"/>
  <c r="P53"/>
  <c r="L53"/>
  <c r="H53"/>
  <c r="Y53"/>
  <c r="U53"/>
  <c r="O53"/>
  <c r="K53"/>
  <c r="G53"/>
  <c r="AN53"/>
  <c r="AJ53"/>
  <c r="AF53"/>
  <c r="AB53"/>
  <c r="N53"/>
  <c r="J53"/>
  <c r="F53"/>
  <c r="AM54"/>
  <c r="AI54"/>
  <c r="AE54"/>
  <c r="AA54"/>
  <c r="M54"/>
  <c r="I54"/>
  <c r="E54"/>
  <c r="Z54"/>
  <c r="V54"/>
  <c r="P54"/>
  <c r="L54"/>
  <c r="H54"/>
  <c r="Y54"/>
  <c r="U54"/>
  <c r="O54"/>
  <c r="K54"/>
  <c r="G54"/>
  <c r="AN54"/>
  <c r="AJ54"/>
  <c r="AF54"/>
  <c r="AB54"/>
  <c r="N54"/>
  <c r="J54"/>
  <c r="F54"/>
  <c r="W58"/>
  <c r="Q58"/>
  <c r="AL58"/>
  <c r="AH58"/>
  <c r="AD58"/>
  <c r="D58"/>
  <c r="AK58"/>
  <c r="AG58"/>
  <c r="AC58"/>
  <c r="C58"/>
  <c r="X58"/>
  <c r="R58"/>
  <c r="AM59"/>
  <c r="AI59"/>
  <c r="AE59"/>
  <c r="AA59"/>
  <c r="M59"/>
  <c r="I59"/>
  <c r="E59"/>
  <c r="Z59"/>
  <c r="V59"/>
  <c r="P59"/>
  <c r="L59"/>
  <c r="H59"/>
  <c r="Y59"/>
  <c r="U59"/>
  <c r="O59"/>
  <c r="K59"/>
  <c r="G59"/>
  <c r="AN59"/>
  <c r="AJ59"/>
  <c r="AF59"/>
  <c r="AB59"/>
  <c r="N59"/>
  <c r="J59"/>
  <c r="F59"/>
  <c r="W60"/>
  <c r="Q60"/>
  <c r="AL60"/>
  <c r="AH60"/>
  <c r="AD60"/>
  <c r="D60"/>
  <c r="AK60"/>
  <c r="AG60"/>
  <c r="AC60"/>
  <c r="C60"/>
  <c r="X60"/>
  <c r="R60"/>
  <c r="AM61"/>
  <c r="AI61"/>
  <c r="AE61"/>
  <c r="AA61"/>
  <c r="M61"/>
  <c r="I61"/>
  <c r="E61"/>
  <c r="Z61"/>
  <c r="V61"/>
  <c r="P61"/>
  <c r="L61"/>
  <c r="H61"/>
  <c r="Y61"/>
  <c r="U61"/>
  <c r="O61"/>
  <c r="K61"/>
  <c r="G61"/>
  <c r="AN61"/>
  <c r="AJ61"/>
  <c r="AF61"/>
  <c r="AB61"/>
  <c r="N61"/>
  <c r="J61"/>
  <c r="F61"/>
  <c r="AM63"/>
  <c r="AI63"/>
  <c r="AE63"/>
  <c r="AA63"/>
  <c r="M63"/>
  <c r="I63"/>
  <c r="E63"/>
  <c r="Z63"/>
  <c r="V63"/>
  <c r="P63"/>
  <c r="L63"/>
  <c r="H63"/>
  <c r="Y63"/>
  <c r="U63"/>
  <c r="O63"/>
  <c r="K63"/>
  <c r="G63"/>
  <c r="AN63"/>
  <c r="AJ63"/>
  <c r="AF63"/>
  <c r="AB63"/>
  <c r="N63"/>
  <c r="J63"/>
  <c r="F63"/>
  <c r="W64"/>
  <c r="Q64"/>
  <c r="AL64"/>
  <c r="AH64"/>
  <c r="AD64"/>
  <c r="D64"/>
  <c r="AK64"/>
  <c r="AG64"/>
  <c r="AC64"/>
  <c r="C64"/>
  <c r="X64"/>
  <c r="R64"/>
  <c r="AM66"/>
  <c r="AI66"/>
  <c r="AE66"/>
  <c r="AA66"/>
  <c r="M66"/>
  <c r="I66"/>
  <c r="E66"/>
  <c r="Z66"/>
  <c r="V66"/>
  <c r="P66"/>
  <c r="L66"/>
  <c r="H66"/>
  <c r="Y66"/>
  <c r="U66"/>
  <c r="O66"/>
  <c r="K66"/>
  <c r="G66"/>
  <c r="AN66"/>
  <c r="AJ66"/>
  <c r="AF66"/>
  <c r="AB66"/>
  <c r="N66"/>
  <c r="J66"/>
  <c r="F66"/>
  <c r="W69"/>
  <c r="Q69"/>
  <c r="AL69"/>
  <c r="AH69"/>
  <c r="AD69"/>
  <c r="D69"/>
  <c r="AK69"/>
  <c r="AG69"/>
  <c r="AC69"/>
  <c r="C69"/>
  <c r="X69"/>
  <c r="R69"/>
  <c r="W71"/>
  <c r="Q71"/>
  <c r="AL71"/>
  <c r="AH71"/>
  <c r="AD71"/>
  <c r="D71"/>
  <c r="AK71"/>
  <c r="AG71"/>
  <c r="AC71"/>
  <c r="C71"/>
  <c r="X71"/>
  <c r="R71"/>
  <c r="W73"/>
  <c r="Q73"/>
  <c r="AL73"/>
  <c r="AH73"/>
  <c r="AD73"/>
  <c r="D73"/>
  <c r="AK73"/>
  <c r="AG73"/>
  <c r="AC73"/>
  <c r="C73"/>
  <c r="X73"/>
  <c r="R73"/>
  <c r="W74"/>
  <c r="Q74"/>
  <c r="AL74"/>
  <c r="AH74"/>
  <c r="AD74"/>
  <c r="D74"/>
  <c r="AK74"/>
  <c r="AG74"/>
  <c r="AC74"/>
  <c r="C74"/>
  <c r="X74"/>
  <c r="R74"/>
  <c r="AF77"/>
  <c r="AA77"/>
  <c r="M77"/>
  <c r="I77"/>
  <c r="E77"/>
  <c r="AE77"/>
  <c r="Z77"/>
  <c r="V77"/>
  <c r="P77"/>
  <c r="L77"/>
  <c r="H77"/>
  <c r="AN77"/>
  <c r="AJ77"/>
  <c r="Y77"/>
  <c r="U77"/>
  <c r="O77"/>
  <c r="K77"/>
  <c r="G77"/>
  <c r="AM77"/>
  <c r="AI77"/>
  <c r="AB77"/>
  <c r="N77"/>
  <c r="J77"/>
  <c r="F77"/>
  <c r="Y122"/>
  <c r="U122"/>
  <c r="O122"/>
  <c r="K122"/>
  <c r="G122"/>
  <c r="AN122"/>
  <c r="AJ122"/>
  <c r="AF122"/>
  <c r="AB122"/>
  <c r="N122"/>
  <c r="J122"/>
  <c r="F122"/>
  <c r="AM122"/>
  <c r="AI122"/>
  <c r="AE122"/>
  <c r="AA122"/>
  <c r="M122"/>
  <c r="I122"/>
  <c r="E122"/>
  <c r="Z122"/>
  <c r="V122"/>
  <c r="P122"/>
  <c r="L122"/>
  <c r="H122"/>
  <c r="AK123"/>
  <c r="AG123"/>
  <c r="AC123"/>
  <c r="C123"/>
  <c r="X123"/>
  <c r="R123"/>
  <c r="W123"/>
  <c r="Q123"/>
  <c r="AL123"/>
  <c r="AH123"/>
  <c r="AD123"/>
  <c r="D123"/>
  <c r="Y124"/>
  <c r="U124"/>
  <c r="O124"/>
  <c r="K124"/>
  <c r="G124"/>
  <c r="AN124"/>
  <c r="AJ124"/>
  <c r="AF124"/>
  <c r="AB124"/>
  <c r="N124"/>
  <c r="J124"/>
  <c r="F124"/>
  <c r="AM124"/>
  <c r="AI124"/>
  <c r="AE124"/>
  <c r="AA124"/>
  <c r="M124"/>
  <c r="I124"/>
  <c r="E124"/>
  <c r="Z124"/>
  <c r="V124"/>
  <c r="P124"/>
  <c r="L124"/>
  <c r="H124"/>
  <c r="C1441" i="10"/>
  <c r="Z129" i="11"/>
  <c r="V129"/>
  <c r="P129"/>
  <c r="L129"/>
  <c r="H129"/>
  <c r="Y129"/>
  <c r="U129"/>
  <c r="O129"/>
  <c r="K129"/>
  <c r="G129"/>
  <c r="AN129"/>
  <c r="AJ129"/>
  <c r="AF129"/>
  <c r="AB129"/>
  <c r="N129"/>
  <c r="J129"/>
  <c r="F129"/>
  <c r="AM129"/>
  <c r="AI129"/>
  <c r="AE129"/>
  <c r="AA129"/>
  <c r="M129"/>
  <c r="I129"/>
  <c r="E129"/>
  <c r="C1494" i="10"/>
  <c r="AK132" i="11" s="1"/>
  <c r="Y137"/>
  <c r="AM137"/>
  <c r="AF137"/>
  <c r="AA137"/>
  <c r="V137"/>
  <c r="P137"/>
  <c r="L137"/>
  <c r="H137"/>
  <c r="AJ137"/>
  <c r="AE137"/>
  <c r="Z137"/>
  <c r="U137"/>
  <c r="O137"/>
  <c r="K137"/>
  <c r="G137"/>
  <c r="AN137"/>
  <c r="J137"/>
  <c r="AB137"/>
  <c r="I137"/>
  <c r="AI137"/>
  <c r="N137"/>
  <c r="F137"/>
  <c r="M137"/>
  <c r="E137"/>
  <c r="C1574" i="10"/>
  <c r="Y141" i="11"/>
  <c r="U141"/>
  <c r="O141"/>
  <c r="K141"/>
  <c r="G141"/>
  <c r="AN141"/>
  <c r="AB141"/>
  <c r="P141"/>
  <c r="J141"/>
  <c r="E141"/>
  <c r="AM141"/>
  <c r="AF141"/>
  <c r="AA141"/>
  <c r="V141"/>
  <c r="N141"/>
  <c r="I141"/>
  <c r="AJ141"/>
  <c r="AE141"/>
  <c r="Z141"/>
  <c r="M141"/>
  <c r="H141"/>
  <c r="AI141"/>
  <c r="L141"/>
  <c r="F141"/>
  <c r="C1617" i="10"/>
  <c r="Y144" i="11"/>
  <c r="U144"/>
  <c r="O144"/>
  <c r="K144"/>
  <c r="G144"/>
  <c r="AJ144"/>
  <c r="AE144"/>
  <c r="Z144"/>
  <c r="M144"/>
  <c r="H144"/>
  <c r="AI144"/>
  <c r="L144"/>
  <c r="F144"/>
  <c r="AN144"/>
  <c r="AB144"/>
  <c r="P144"/>
  <c r="J144"/>
  <c r="E144"/>
  <c r="AM144"/>
  <c r="AF144"/>
  <c r="AA144"/>
  <c r="V144"/>
  <c r="N144"/>
  <c r="I144"/>
  <c r="C1649" i="10"/>
  <c r="W158" i="11"/>
  <c r="AG158"/>
  <c r="D158"/>
  <c r="AL158"/>
  <c r="C158"/>
  <c r="AK158"/>
  <c r="R158"/>
  <c r="AH158"/>
  <c r="AC158"/>
  <c r="X158"/>
  <c r="Z17"/>
  <c r="V17"/>
  <c r="P17"/>
  <c r="L17"/>
  <c r="H17"/>
  <c r="Y17"/>
  <c r="U17"/>
  <c r="O17"/>
  <c r="K17"/>
  <c r="G17"/>
  <c r="AN17"/>
  <c r="AJ17"/>
  <c r="AF17"/>
  <c r="AB17"/>
  <c r="N17"/>
  <c r="J17"/>
  <c r="F17"/>
  <c r="AE17"/>
  <c r="M17"/>
  <c r="AM17"/>
  <c r="AA17"/>
  <c r="I17"/>
  <c r="E17"/>
  <c r="AI17"/>
  <c r="Z20"/>
  <c r="V20"/>
  <c r="P20"/>
  <c r="L20"/>
  <c r="H20"/>
  <c r="Y20"/>
  <c r="U20"/>
  <c r="O20"/>
  <c r="K20"/>
  <c r="G20"/>
  <c r="AN20"/>
  <c r="AJ20"/>
  <c r="AF20"/>
  <c r="AB20"/>
  <c r="N20"/>
  <c r="J20"/>
  <c r="F20"/>
  <c r="AM20"/>
  <c r="AI20"/>
  <c r="AE20"/>
  <c r="AA20"/>
  <c r="M20"/>
  <c r="I20"/>
  <c r="E20"/>
  <c r="Z23"/>
  <c r="J49" i="5" s="1"/>
  <c r="V23" i="11"/>
  <c r="P23"/>
  <c r="J42" i="5" s="1"/>
  <c r="L23" i="11"/>
  <c r="H23"/>
  <c r="Y23"/>
  <c r="E49" i="5" s="1"/>
  <c r="U23" i="11"/>
  <c r="O23"/>
  <c r="E42" i="5" s="1"/>
  <c r="K23" i="11"/>
  <c r="G23"/>
  <c r="AN23"/>
  <c r="J60" i="5" s="1"/>
  <c r="AJ23" i="11"/>
  <c r="AF23"/>
  <c r="J54" i="5" s="1"/>
  <c r="AB23" i="11"/>
  <c r="N23"/>
  <c r="J39" i="5" s="1"/>
  <c r="J23" i="11"/>
  <c r="F23"/>
  <c r="J36" i="5" s="1"/>
  <c r="AM23" i="11"/>
  <c r="E60" i="5" s="1"/>
  <c r="AI23" i="11"/>
  <c r="AE23"/>
  <c r="E54" i="5" s="1"/>
  <c r="AA23" i="11"/>
  <c r="M23"/>
  <c r="E39" i="5" s="1"/>
  <c r="I23" i="11"/>
  <c r="E23"/>
  <c r="E36" i="5" s="1"/>
  <c r="Z27" i="11"/>
  <c r="V27"/>
  <c r="P27"/>
  <c r="L27"/>
  <c r="H27"/>
  <c r="Y27"/>
  <c r="U27"/>
  <c r="O27"/>
  <c r="K27"/>
  <c r="G27"/>
  <c r="AN27"/>
  <c r="AJ27"/>
  <c r="AF27"/>
  <c r="AB27"/>
  <c r="N27"/>
  <c r="J27"/>
  <c r="F27"/>
  <c r="AM27"/>
  <c r="AI27"/>
  <c r="AE27"/>
  <c r="AA27"/>
  <c r="M27"/>
  <c r="I27"/>
  <c r="E27"/>
  <c r="Z33"/>
  <c r="V33"/>
  <c r="P33"/>
  <c r="L33"/>
  <c r="H33"/>
  <c r="Y33"/>
  <c r="U33"/>
  <c r="O33"/>
  <c r="K33"/>
  <c r="G33"/>
  <c r="AN33"/>
  <c r="AJ33"/>
  <c r="AF33"/>
  <c r="AB33"/>
  <c r="N33"/>
  <c r="J33"/>
  <c r="F33"/>
  <c r="AM33"/>
  <c r="AI33"/>
  <c r="AE33"/>
  <c r="AA33"/>
  <c r="M33"/>
  <c r="I33"/>
  <c r="E33"/>
  <c r="Z34"/>
  <c r="V34"/>
  <c r="P34"/>
  <c r="L34"/>
  <c r="H34"/>
  <c r="Y34"/>
  <c r="U34"/>
  <c r="O34"/>
  <c r="K34"/>
  <c r="G34"/>
  <c r="AN34"/>
  <c r="AJ34"/>
  <c r="AF34"/>
  <c r="AB34"/>
  <c r="N34"/>
  <c r="J34"/>
  <c r="F34"/>
  <c r="AM34"/>
  <c r="AI34"/>
  <c r="AE34"/>
  <c r="AA34"/>
  <c r="M34"/>
  <c r="I34"/>
  <c r="E34"/>
  <c r="Z35"/>
  <c r="V35"/>
  <c r="P35"/>
  <c r="L35"/>
  <c r="H35"/>
  <c r="Y35"/>
  <c r="U35"/>
  <c r="O35"/>
  <c r="K35"/>
  <c r="G35"/>
  <c r="AN35"/>
  <c r="AJ35"/>
  <c r="AF35"/>
  <c r="AB35"/>
  <c r="N35"/>
  <c r="J35"/>
  <c r="F35"/>
  <c r="AM35"/>
  <c r="AI35"/>
  <c r="AE35"/>
  <c r="AA35"/>
  <c r="M35"/>
  <c r="I35"/>
  <c r="E35"/>
  <c r="Z38"/>
  <c r="V38"/>
  <c r="P38"/>
  <c r="L38"/>
  <c r="H38"/>
  <c r="Y38"/>
  <c r="U38"/>
  <c r="O38"/>
  <c r="K38"/>
  <c r="G38"/>
  <c r="AN38"/>
  <c r="AJ38"/>
  <c r="AF38"/>
  <c r="AB38"/>
  <c r="N38"/>
  <c r="J38"/>
  <c r="F38"/>
  <c r="AM38"/>
  <c r="AI38"/>
  <c r="AE38"/>
  <c r="AA38"/>
  <c r="M38"/>
  <c r="I38"/>
  <c r="E38"/>
  <c r="Z40"/>
  <c r="V40"/>
  <c r="P40"/>
  <c r="L40"/>
  <c r="H40"/>
  <c r="Y40"/>
  <c r="U40"/>
  <c r="O40"/>
  <c r="K40"/>
  <c r="G40"/>
  <c r="AN40"/>
  <c r="AJ40"/>
  <c r="AF40"/>
  <c r="AB40"/>
  <c r="N40"/>
  <c r="J40"/>
  <c r="F40"/>
  <c r="AM40"/>
  <c r="AI40"/>
  <c r="AE40"/>
  <c r="AA40"/>
  <c r="M40"/>
  <c r="I40"/>
  <c r="E40"/>
  <c r="Z42"/>
  <c r="V42"/>
  <c r="P42"/>
  <c r="L42"/>
  <c r="H42"/>
  <c r="Y42"/>
  <c r="U42"/>
  <c r="O42"/>
  <c r="K42"/>
  <c r="G42"/>
  <c r="AN42"/>
  <c r="AJ42"/>
  <c r="AF42"/>
  <c r="AB42"/>
  <c r="N42"/>
  <c r="J42"/>
  <c r="F42"/>
  <c r="AM42"/>
  <c r="AI42"/>
  <c r="AE42"/>
  <c r="AA42"/>
  <c r="M42"/>
  <c r="I42"/>
  <c r="E42"/>
  <c r="AM58"/>
  <c r="AI58"/>
  <c r="AE58"/>
  <c r="AA58"/>
  <c r="M58"/>
  <c r="I58"/>
  <c r="E58"/>
  <c r="Z58"/>
  <c r="V58"/>
  <c r="P58"/>
  <c r="L58"/>
  <c r="H58"/>
  <c r="Y58"/>
  <c r="U58"/>
  <c r="O58"/>
  <c r="K58"/>
  <c r="G58"/>
  <c r="AN58"/>
  <c r="AJ58"/>
  <c r="AF58"/>
  <c r="AB58"/>
  <c r="N58"/>
  <c r="J58"/>
  <c r="F58"/>
  <c r="AM60"/>
  <c r="AI60"/>
  <c r="AE60"/>
  <c r="AA60"/>
  <c r="M60"/>
  <c r="I60"/>
  <c r="E60"/>
  <c r="Z60"/>
  <c r="V60"/>
  <c r="P60"/>
  <c r="L60"/>
  <c r="H60"/>
  <c r="Y60"/>
  <c r="U60"/>
  <c r="O60"/>
  <c r="K60"/>
  <c r="G60"/>
  <c r="AN60"/>
  <c r="AJ60"/>
  <c r="AF60"/>
  <c r="AB60"/>
  <c r="N60"/>
  <c r="J60"/>
  <c r="F60"/>
  <c r="AM64"/>
  <c r="AI64"/>
  <c r="AE64"/>
  <c r="AA64"/>
  <c r="M64"/>
  <c r="I64"/>
  <c r="E64"/>
  <c r="Z64"/>
  <c r="V64"/>
  <c r="P64"/>
  <c r="L64"/>
  <c r="H64"/>
  <c r="Y64"/>
  <c r="U64"/>
  <c r="O64"/>
  <c r="K64"/>
  <c r="G64"/>
  <c r="AN64"/>
  <c r="AJ64"/>
  <c r="AF64"/>
  <c r="AB64"/>
  <c r="N64"/>
  <c r="J64"/>
  <c r="F64"/>
  <c r="AM69"/>
  <c r="AI69"/>
  <c r="AE69"/>
  <c r="AA69"/>
  <c r="M69"/>
  <c r="I69"/>
  <c r="E69"/>
  <c r="Z69"/>
  <c r="V69"/>
  <c r="P69"/>
  <c r="L69"/>
  <c r="H69"/>
  <c r="Y69"/>
  <c r="U69"/>
  <c r="O69"/>
  <c r="K69"/>
  <c r="G69"/>
  <c r="AN69"/>
  <c r="AJ69"/>
  <c r="AF69"/>
  <c r="AB69"/>
  <c r="N69"/>
  <c r="J69"/>
  <c r="F69"/>
  <c r="AM71"/>
  <c r="AI71"/>
  <c r="AE71"/>
  <c r="AA71"/>
  <c r="M71"/>
  <c r="I71"/>
  <c r="E71"/>
  <c r="Z71"/>
  <c r="V71"/>
  <c r="P71"/>
  <c r="L71"/>
  <c r="H71"/>
  <c r="Y71"/>
  <c r="U71"/>
  <c r="O71"/>
  <c r="K71"/>
  <c r="G71"/>
  <c r="AN71"/>
  <c r="AJ71"/>
  <c r="AF71"/>
  <c r="AB71"/>
  <c r="N71"/>
  <c r="J71"/>
  <c r="F71"/>
  <c r="AM73"/>
  <c r="AI73"/>
  <c r="AE73"/>
  <c r="AA73"/>
  <c r="M73"/>
  <c r="I73"/>
  <c r="E73"/>
  <c r="Z73"/>
  <c r="V73"/>
  <c r="P73"/>
  <c r="L73"/>
  <c r="H73"/>
  <c r="Y73"/>
  <c r="U73"/>
  <c r="O73"/>
  <c r="K73"/>
  <c r="G73"/>
  <c r="AN73"/>
  <c r="AJ73"/>
  <c r="AF73"/>
  <c r="AB73"/>
  <c r="N73"/>
  <c r="J73"/>
  <c r="F73"/>
  <c r="AM74"/>
  <c r="AI74"/>
  <c r="AE74"/>
  <c r="AA74"/>
  <c r="M74"/>
  <c r="I74"/>
  <c r="E74"/>
  <c r="Z74"/>
  <c r="V74"/>
  <c r="P74"/>
  <c r="L74"/>
  <c r="H74"/>
  <c r="Y74"/>
  <c r="U74"/>
  <c r="O74"/>
  <c r="K74"/>
  <c r="G74"/>
  <c r="AN74"/>
  <c r="AJ74"/>
  <c r="AF74"/>
  <c r="AB74"/>
  <c r="N74"/>
  <c r="J74"/>
  <c r="F74"/>
  <c r="AN87"/>
  <c r="AJ87"/>
  <c r="AF87"/>
  <c r="AB87"/>
  <c r="N87"/>
  <c r="J87"/>
  <c r="F87"/>
  <c r="AM87"/>
  <c r="AI87"/>
  <c r="AE87"/>
  <c r="AA87"/>
  <c r="M87"/>
  <c r="I87"/>
  <c r="E87"/>
  <c r="Z87"/>
  <c r="V87"/>
  <c r="P87"/>
  <c r="L87"/>
  <c r="H87"/>
  <c r="Y87"/>
  <c r="U87"/>
  <c r="O87"/>
  <c r="K87"/>
  <c r="G87"/>
  <c r="AN88"/>
  <c r="AJ88"/>
  <c r="AF88"/>
  <c r="AB88"/>
  <c r="N88"/>
  <c r="J88"/>
  <c r="F88"/>
  <c r="AM88"/>
  <c r="AI88"/>
  <c r="AE88"/>
  <c r="AA88"/>
  <c r="M88"/>
  <c r="I88"/>
  <c r="E88"/>
  <c r="Z88"/>
  <c r="V88"/>
  <c r="P88"/>
  <c r="L88"/>
  <c r="H88"/>
  <c r="Y88"/>
  <c r="U88"/>
  <c r="O88"/>
  <c r="K88"/>
  <c r="G88"/>
  <c r="AN95"/>
  <c r="AJ95"/>
  <c r="AF95"/>
  <c r="AB95"/>
  <c r="N95"/>
  <c r="AM95"/>
  <c r="AI95"/>
  <c r="Z95"/>
  <c r="V95"/>
  <c r="P95"/>
  <c r="L95"/>
  <c r="H95"/>
  <c r="Y95"/>
  <c r="U95"/>
  <c r="O95"/>
  <c r="K95"/>
  <c r="G95"/>
  <c r="AE95"/>
  <c r="M95"/>
  <c r="E95"/>
  <c r="AA95"/>
  <c r="J95"/>
  <c r="I95"/>
  <c r="F95"/>
  <c r="AN96"/>
  <c r="AJ96"/>
  <c r="AF96"/>
  <c r="AB96"/>
  <c r="N96"/>
  <c r="J96"/>
  <c r="F96"/>
  <c r="AM96"/>
  <c r="AI96"/>
  <c r="AE96"/>
  <c r="AA96"/>
  <c r="M96"/>
  <c r="I96"/>
  <c r="E96"/>
  <c r="Z96"/>
  <c r="V96"/>
  <c r="P96"/>
  <c r="L96"/>
  <c r="H96"/>
  <c r="Y96"/>
  <c r="U96"/>
  <c r="O96"/>
  <c r="K96"/>
  <c r="G96"/>
  <c r="AN97"/>
  <c r="AJ97"/>
  <c r="AF97"/>
  <c r="AB97"/>
  <c r="N97"/>
  <c r="J97"/>
  <c r="F97"/>
  <c r="AM97"/>
  <c r="AI97"/>
  <c r="AE97"/>
  <c r="AA97"/>
  <c r="M97"/>
  <c r="I97"/>
  <c r="E97"/>
  <c r="Z97"/>
  <c r="V97"/>
  <c r="P97"/>
  <c r="L97"/>
  <c r="H97"/>
  <c r="Y97"/>
  <c r="U97"/>
  <c r="O97"/>
  <c r="K97"/>
  <c r="G97"/>
  <c r="AN104"/>
  <c r="AJ104"/>
  <c r="AF104"/>
  <c r="AB104"/>
  <c r="N104"/>
  <c r="J104"/>
  <c r="F104"/>
  <c r="AM104"/>
  <c r="AI104"/>
  <c r="AE104"/>
  <c r="AA104"/>
  <c r="M104"/>
  <c r="I104"/>
  <c r="E104"/>
  <c r="Z104"/>
  <c r="V104"/>
  <c r="P104"/>
  <c r="L104"/>
  <c r="H104"/>
  <c r="Y104"/>
  <c r="U104"/>
  <c r="O104"/>
  <c r="K104"/>
  <c r="G104"/>
  <c r="AN108"/>
  <c r="AJ108"/>
  <c r="AF108"/>
  <c r="AB108"/>
  <c r="N108"/>
  <c r="J108"/>
  <c r="F108"/>
  <c r="AM108"/>
  <c r="AI108"/>
  <c r="AE108"/>
  <c r="AA108"/>
  <c r="M108"/>
  <c r="I108"/>
  <c r="E108"/>
  <c r="Z108"/>
  <c r="V108"/>
  <c r="P108"/>
  <c r="L108"/>
  <c r="H108"/>
  <c r="Y108"/>
  <c r="U108"/>
  <c r="O108"/>
  <c r="K108"/>
  <c r="G108"/>
  <c r="AN109"/>
  <c r="AJ109"/>
  <c r="AF109"/>
  <c r="AB109"/>
  <c r="N109"/>
  <c r="J109"/>
  <c r="F109"/>
  <c r="AM109"/>
  <c r="AI109"/>
  <c r="AE109"/>
  <c r="AA109"/>
  <c r="M109"/>
  <c r="I109"/>
  <c r="E109"/>
  <c r="Z109"/>
  <c r="V109"/>
  <c r="P109"/>
  <c r="L109"/>
  <c r="H109"/>
  <c r="Y109"/>
  <c r="U109"/>
  <c r="O109"/>
  <c r="K109"/>
  <c r="G109"/>
  <c r="Y113"/>
  <c r="U113"/>
  <c r="O113"/>
  <c r="K113"/>
  <c r="G113"/>
  <c r="AN113"/>
  <c r="AJ113"/>
  <c r="AF113"/>
  <c r="AB113"/>
  <c r="N113"/>
  <c r="J113"/>
  <c r="F113"/>
  <c r="AM113"/>
  <c r="AI113"/>
  <c r="AE113"/>
  <c r="AA113"/>
  <c r="M113"/>
  <c r="I113"/>
  <c r="E113"/>
  <c r="Z113"/>
  <c r="V113"/>
  <c r="P113"/>
  <c r="L113"/>
  <c r="H113"/>
  <c r="Y115"/>
  <c r="U115"/>
  <c r="O115"/>
  <c r="K115"/>
  <c r="G115"/>
  <c r="AN115"/>
  <c r="AJ115"/>
  <c r="AF115"/>
  <c r="AB115"/>
  <c r="N115"/>
  <c r="J115"/>
  <c r="F115"/>
  <c r="AM115"/>
  <c r="AI115"/>
  <c r="AE115"/>
  <c r="AA115"/>
  <c r="M115"/>
  <c r="I115"/>
  <c r="E115"/>
  <c r="Z115"/>
  <c r="V115"/>
  <c r="P115"/>
  <c r="L115"/>
  <c r="H115"/>
  <c r="Y123"/>
  <c r="U123"/>
  <c r="O123"/>
  <c r="K123"/>
  <c r="G123"/>
  <c r="AN123"/>
  <c r="AJ123"/>
  <c r="AF123"/>
  <c r="AB123"/>
  <c r="N123"/>
  <c r="J123"/>
  <c r="F123"/>
  <c r="AM123"/>
  <c r="AI123"/>
  <c r="AE123"/>
  <c r="AA123"/>
  <c r="M123"/>
  <c r="I123"/>
  <c r="E123"/>
  <c r="Z123"/>
  <c r="V123"/>
  <c r="P123"/>
  <c r="L123"/>
  <c r="H123"/>
  <c r="Y127"/>
  <c r="U127"/>
  <c r="O127"/>
  <c r="K127"/>
  <c r="G127"/>
  <c r="AN127"/>
  <c r="AJ127"/>
  <c r="AF127"/>
  <c r="AB127"/>
  <c r="N127"/>
  <c r="J127"/>
  <c r="F127"/>
  <c r="AM127"/>
  <c r="AI127"/>
  <c r="AE127"/>
  <c r="AA127"/>
  <c r="M127"/>
  <c r="I127"/>
  <c r="E127"/>
  <c r="Z127"/>
  <c r="V127"/>
  <c r="P127"/>
  <c r="L127"/>
  <c r="H127"/>
  <c r="C1474" i="10"/>
  <c r="AL130" i="11" s="1"/>
  <c r="Z128"/>
  <c r="Y128"/>
  <c r="AN128"/>
  <c r="AJ128"/>
  <c r="AF128"/>
  <c r="AM128"/>
  <c r="AA128"/>
  <c r="U128"/>
  <c r="O128"/>
  <c r="K128"/>
  <c r="G128"/>
  <c r="AI128"/>
  <c r="N128"/>
  <c r="J128"/>
  <c r="F128"/>
  <c r="AE128"/>
  <c r="M128"/>
  <c r="I128"/>
  <c r="E128"/>
  <c r="AB128"/>
  <c r="V128"/>
  <c r="P128"/>
  <c r="L128"/>
  <c r="H128"/>
  <c r="C1485" i="10"/>
  <c r="AL132" i="11"/>
  <c r="AH132"/>
  <c r="AD132"/>
  <c r="D132"/>
  <c r="AG132"/>
  <c r="AC132"/>
  <c r="C132"/>
  <c r="X132"/>
  <c r="R132"/>
  <c r="W132"/>
  <c r="Z133"/>
  <c r="V133"/>
  <c r="P133"/>
  <c r="L133"/>
  <c r="H133"/>
  <c r="Y133"/>
  <c r="U133"/>
  <c r="O133"/>
  <c r="K133"/>
  <c r="G133"/>
  <c r="AN133"/>
  <c r="AJ133"/>
  <c r="AF133"/>
  <c r="AB133"/>
  <c r="N133"/>
  <c r="J133"/>
  <c r="F133"/>
  <c r="AM133"/>
  <c r="AI133"/>
  <c r="AE133"/>
  <c r="AA133"/>
  <c r="M133"/>
  <c r="I133"/>
  <c r="E133"/>
  <c r="C1533" i="10"/>
  <c r="AH136" i="11" s="1"/>
  <c r="Z135"/>
  <c r="V135"/>
  <c r="P135"/>
  <c r="L135"/>
  <c r="H135"/>
  <c r="Y135"/>
  <c r="U135"/>
  <c r="O135"/>
  <c r="K135"/>
  <c r="G135"/>
  <c r="AN135"/>
  <c r="AJ135"/>
  <c r="AF135"/>
  <c r="AB135"/>
  <c r="N135"/>
  <c r="J135"/>
  <c r="F135"/>
  <c r="AM135"/>
  <c r="AI135"/>
  <c r="AE135"/>
  <c r="AA135"/>
  <c r="M135"/>
  <c r="I135"/>
  <c r="E135"/>
  <c r="C1554" i="10"/>
  <c r="AG138" i="11" s="1"/>
  <c r="Y146"/>
  <c r="U146"/>
  <c r="O146"/>
  <c r="K146"/>
  <c r="G146"/>
  <c r="AN146"/>
  <c r="AJ146"/>
  <c r="AF146"/>
  <c r="AB146"/>
  <c r="N146"/>
  <c r="J146"/>
  <c r="F146"/>
  <c r="AM146"/>
  <c r="AI146"/>
  <c r="AE146"/>
  <c r="AA146"/>
  <c r="V146"/>
  <c r="L146"/>
  <c r="I146"/>
  <c r="Z146"/>
  <c r="P146"/>
  <c r="H146"/>
  <c r="M146"/>
  <c r="E146"/>
  <c r="C1677" i="10"/>
  <c r="Y148" i="11"/>
  <c r="U148"/>
  <c r="O148"/>
  <c r="K148"/>
  <c r="G148"/>
  <c r="AN148"/>
  <c r="AJ148"/>
  <c r="AF148"/>
  <c r="AB148"/>
  <c r="N148"/>
  <c r="J148"/>
  <c r="F148"/>
  <c r="AM148"/>
  <c r="AI148"/>
  <c r="AE148"/>
  <c r="AA148"/>
  <c r="M148"/>
  <c r="I148"/>
  <c r="E148"/>
  <c r="P148"/>
  <c r="L148"/>
  <c r="Z148"/>
  <c r="H148"/>
  <c r="V148"/>
  <c r="C1703" i="10"/>
  <c r="Y152" i="11"/>
  <c r="U152"/>
  <c r="O152"/>
  <c r="K152"/>
  <c r="G152"/>
  <c r="AM152"/>
  <c r="AI152"/>
  <c r="AE152"/>
  <c r="AA152"/>
  <c r="AN152"/>
  <c r="AJ152"/>
  <c r="AB152"/>
  <c r="M152"/>
  <c r="H152"/>
  <c r="Z152"/>
  <c r="L152"/>
  <c r="F152"/>
  <c r="AF152"/>
  <c r="P152"/>
  <c r="J152"/>
  <c r="E152"/>
  <c r="N152"/>
  <c r="I152"/>
  <c r="V152"/>
  <c r="C1743" i="10"/>
  <c r="AM157" i="11"/>
  <c r="AI157"/>
  <c r="AE157"/>
  <c r="AA157"/>
  <c r="M157"/>
  <c r="I157"/>
  <c r="E157"/>
  <c r="AJ157"/>
  <c r="Y157"/>
  <c r="L157"/>
  <c r="G157"/>
  <c r="P157"/>
  <c r="K157"/>
  <c r="F157"/>
  <c r="AN157"/>
  <c r="AB157"/>
  <c r="V157"/>
  <c r="O157"/>
  <c r="J157"/>
  <c r="N157"/>
  <c r="AF157"/>
  <c r="H157"/>
  <c r="Z157"/>
  <c r="U157"/>
  <c r="C1791" i="10"/>
  <c r="AN164" i="11"/>
  <c r="AN165" s="1"/>
  <c r="AJ164"/>
  <c r="AJ165" s="1"/>
  <c r="AF164"/>
  <c r="AF165" s="1"/>
  <c r="AB164"/>
  <c r="AB165" s="1"/>
  <c r="N164"/>
  <c r="N165" s="1"/>
  <c r="J164"/>
  <c r="J165" s="1"/>
  <c r="F164"/>
  <c r="F165" s="1"/>
  <c r="AM164"/>
  <c r="AM165" s="1"/>
  <c r="AI164"/>
  <c r="AI165" s="1"/>
  <c r="AE164"/>
  <c r="AE165" s="1"/>
  <c r="AA164"/>
  <c r="AA165" s="1"/>
  <c r="M164"/>
  <c r="M165" s="1"/>
  <c r="I164"/>
  <c r="I165" s="1"/>
  <c r="E164"/>
  <c r="E165" s="1"/>
  <c r="Z164"/>
  <c r="Z165" s="1"/>
  <c r="V164"/>
  <c r="V165" s="1"/>
  <c r="P164"/>
  <c r="P165" s="1"/>
  <c r="L164"/>
  <c r="L165" s="1"/>
  <c r="H164"/>
  <c r="H165" s="1"/>
  <c r="Y164"/>
  <c r="Y165" s="1"/>
  <c r="U164"/>
  <c r="U165" s="1"/>
  <c r="O164"/>
  <c r="O165" s="1"/>
  <c r="K164"/>
  <c r="K165" s="1"/>
  <c r="G164"/>
  <c r="G165" s="1"/>
  <c r="C1831" i="10"/>
  <c r="Y126" i="11"/>
  <c r="U126"/>
  <c r="O126"/>
  <c r="K126"/>
  <c r="G126"/>
  <c r="AN126"/>
  <c r="AJ126"/>
  <c r="AF126"/>
  <c r="AB126"/>
  <c r="N126"/>
  <c r="J126"/>
  <c r="F126"/>
  <c r="AM126"/>
  <c r="AI126"/>
  <c r="AE126"/>
  <c r="AA126"/>
  <c r="M126"/>
  <c r="I126"/>
  <c r="E126"/>
  <c r="Z126"/>
  <c r="V126"/>
  <c r="P126"/>
  <c r="L126"/>
  <c r="H126"/>
  <c r="Z134"/>
  <c r="V134"/>
  <c r="P134"/>
  <c r="L134"/>
  <c r="H134"/>
  <c r="Y134"/>
  <c r="U134"/>
  <c r="O134"/>
  <c r="K134"/>
  <c r="G134"/>
  <c r="AN134"/>
  <c r="AJ134"/>
  <c r="AF134"/>
  <c r="AB134"/>
  <c r="N134"/>
  <c r="J134"/>
  <c r="F134"/>
  <c r="AM134"/>
  <c r="AI134"/>
  <c r="AE134"/>
  <c r="AA134"/>
  <c r="M134"/>
  <c r="I134"/>
  <c r="E134"/>
  <c r="Y139"/>
  <c r="U139"/>
  <c r="O139"/>
  <c r="K139"/>
  <c r="G139"/>
  <c r="AN139"/>
  <c r="AB139"/>
  <c r="P139"/>
  <c r="J139"/>
  <c r="E139"/>
  <c r="AM139"/>
  <c r="AF139"/>
  <c r="AA139"/>
  <c r="V139"/>
  <c r="N139"/>
  <c r="I139"/>
  <c r="AJ139"/>
  <c r="AE139"/>
  <c r="Z139"/>
  <c r="M139"/>
  <c r="H139"/>
  <c r="AI139"/>
  <c r="L139"/>
  <c r="F139"/>
  <c r="Y143"/>
  <c r="U143"/>
  <c r="O143"/>
  <c r="K143"/>
  <c r="G143"/>
  <c r="AN143"/>
  <c r="AB143"/>
  <c r="P143"/>
  <c r="J143"/>
  <c r="E143"/>
  <c r="AM143"/>
  <c r="AF143"/>
  <c r="AA143"/>
  <c r="V143"/>
  <c r="N143"/>
  <c r="I143"/>
  <c r="AJ143"/>
  <c r="AE143"/>
  <c r="Z143"/>
  <c r="M143"/>
  <c r="H143"/>
  <c r="AI143"/>
  <c r="L143"/>
  <c r="F143"/>
  <c r="Y145"/>
  <c r="U145"/>
  <c r="O145"/>
  <c r="K145"/>
  <c r="G145"/>
  <c r="AN145"/>
  <c r="AB145"/>
  <c r="P145"/>
  <c r="J145"/>
  <c r="E145"/>
  <c r="AM145"/>
  <c r="AF145"/>
  <c r="AA145"/>
  <c r="V145"/>
  <c r="N145"/>
  <c r="I145"/>
  <c r="AJ145"/>
  <c r="AE145"/>
  <c r="Z145"/>
  <c r="M145"/>
  <c r="H145"/>
  <c r="AI145"/>
  <c r="L145"/>
  <c r="F145"/>
  <c r="Z130"/>
  <c r="V130"/>
  <c r="P130"/>
  <c r="L130"/>
  <c r="H130"/>
  <c r="Y130"/>
  <c r="U130"/>
  <c r="O130"/>
  <c r="K130"/>
  <c r="G130"/>
  <c r="AN130"/>
  <c r="AJ130"/>
  <c r="AF130"/>
  <c r="AB130"/>
  <c r="N130"/>
  <c r="J130"/>
  <c r="F130"/>
  <c r="AM130"/>
  <c r="AI130"/>
  <c r="AE130"/>
  <c r="AA130"/>
  <c r="M130"/>
  <c r="I130"/>
  <c r="E130"/>
  <c r="Z132"/>
  <c r="V132"/>
  <c r="P132"/>
  <c r="L132"/>
  <c r="H132"/>
  <c r="Y132"/>
  <c r="U132"/>
  <c r="O132"/>
  <c r="K132"/>
  <c r="G132"/>
  <c r="AN132"/>
  <c r="AJ132"/>
  <c r="AF132"/>
  <c r="AB132"/>
  <c r="N132"/>
  <c r="J132"/>
  <c r="F132"/>
  <c r="AM132"/>
  <c r="AI132"/>
  <c r="AE132"/>
  <c r="AA132"/>
  <c r="M132"/>
  <c r="I132"/>
  <c r="E132"/>
  <c r="AL134"/>
  <c r="AH134"/>
  <c r="AD134"/>
  <c r="D134"/>
  <c r="AK134"/>
  <c r="AG134"/>
  <c r="AC134"/>
  <c r="C134"/>
  <c r="X134"/>
  <c r="R134"/>
  <c r="W134"/>
  <c r="Q134"/>
  <c r="Z136"/>
  <c r="V136"/>
  <c r="P136"/>
  <c r="L136"/>
  <c r="H136"/>
  <c r="Y136"/>
  <c r="U136"/>
  <c r="O136"/>
  <c r="K136"/>
  <c r="G136"/>
  <c r="AN136"/>
  <c r="AJ136"/>
  <c r="AF136"/>
  <c r="AB136"/>
  <c r="N136"/>
  <c r="J136"/>
  <c r="F136"/>
  <c r="AM136"/>
  <c r="AI136"/>
  <c r="AE136"/>
  <c r="AA136"/>
  <c r="M136"/>
  <c r="I136"/>
  <c r="E136"/>
  <c r="Y138"/>
  <c r="U138"/>
  <c r="O138"/>
  <c r="K138"/>
  <c r="G138"/>
  <c r="AJ138"/>
  <c r="AE138"/>
  <c r="Z138"/>
  <c r="M138"/>
  <c r="H138"/>
  <c r="AI138"/>
  <c r="L138"/>
  <c r="F138"/>
  <c r="AN138"/>
  <c r="AB138"/>
  <c r="P138"/>
  <c r="J138"/>
  <c r="E138"/>
  <c r="AM138"/>
  <c r="AF138"/>
  <c r="AA138"/>
  <c r="V138"/>
  <c r="N138"/>
  <c r="I138"/>
  <c r="AK139"/>
  <c r="AG139"/>
  <c r="AC139"/>
  <c r="C139"/>
  <c r="AH139"/>
  <c r="W139"/>
  <c r="D139"/>
  <c r="AL139"/>
  <c r="R139"/>
  <c r="AD139"/>
  <c r="X139"/>
  <c r="Q139"/>
  <c r="Y142"/>
  <c r="U142"/>
  <c r="O142"/>
  <c r="K142"/>
  <c r="G142"/>
  <c r="AJ142"/>
  <c r="AE142"/>
  <c r="Z142"/>
  <c r="M142"/>
  <c r="H142"/>
  <c r="AI142"/>
  <c r="L142"/>
  <c r="F142"/>
  <c r="AN142"/>
  <c r="AB142"/>
  <c r="P142"/>
  <c r="J142"/>
  <c r="E142"/>
  <c r="AM142"/>
  <c r="AF142"/>
  <c r="AA142"/>
  <c r="V142"/>
  <c r="N142"/>
  <c r="I142"/>
  <c r="AK143"/>
  <c r="AG143"/>
  <c r="AC143"/>
  <c r="C143"/>
  <c r="AH143"/>
  <c r="W143"/>
  <c r="D143"/>
  <c r="AL143"/>
  <c r="R143"/>
  <c r="AD143"/>
  <c r="X143"/>
  <c r="Q143"/>
  <c r="AK145"/>
  <c r="AG145"/>
  <c r="AC145"/>
  <c r="C145"/>
  <c r="AH145"/>
  <c r="W145"/>
  <c r="D145"/>
  <c r="AL145"/>
  <c r="R145"/>
  <c r="AD145"/>
  <c r="X145"/>
  <c r="Q145"/>
  <c r="Y154"/>
  <c r="U154"/>
  <c r="O154"/>
  <c r="K154"/>
  <c r="G154"/>
  <c r="AM154"/>
  <c r="AI154"/>
  <c r="AE154"/>
  <c r="AA154"/>
  <c r="M154"/>
  <c r="I154"/>
  <c r="E154"/>
  <c r="AN154"/>
  <c r="AJ154"/>
  <c r="AB154"/>
  <c r="J154"/>
  <c r="Z154"/>
  <c r="P154"/>
  <c r="H154"/>
  <c r="AF154"/>
  <c r="N154"/>
  <c r="F154"/>
  <c r="V154"/>
  <c r="L154"/>
  <c r="AM158"/>
  <c r="AI158"/>
  <c r="AE158"/>
  <c r="AA158"/>
  <c r="M158"/>
  <c r="I158"/>
  <c r="E158"/>
  <c r="AN158"/>
  <c r="AB158"/>
  <c r="V158"/>
  <c r="O158"/>
  <c r="J158"/>
  <c r="AF158"/>
  <c r="Z158"/>
  <c r="U158"/>
  <c r="N158"/>
  <c r="H158"/>
  <c r="AJ158"/>
  <c r="Y158"/>
  <c r="L158"/>
  <c r="G158"/>
  <c r="P158"/>
  <c r="K158"/>
  <c r="F158"/>
  <c r="AM159"/>
  <c r="AI159"/>
  <c r="AE159"/>
  <c r="AA159"/>
  <c r="M159"/>
  <c r="I159"/>
  <c r="E159"/>
  <c r="AJ159"/>
  <c r="Y159"/>
  <c r="L159"/>
  <c r="G159"/>
  <c r="P159"/>
  <c r="K159"/>
  <c r="F159"/>
  <c r="AN159"/>
  <c r="AB159"/>
  <c r="V159"/>
  <c r="O159"/>
  <c r="J159"/>
  <c r="U159"/>
  <c r="N159"/>
  <c r="AF159"/>
  <c r="H159"/>
  <c r="Z159"/>
  <c r="C136" l="1"/>
  <c r="AD119"/>
  <c r="X113"/>
  <c r="B40" i="5"/>
  <c r="C40"/>
  <c r="G40" s="1"/>
  <c r="F40"/>
  <c r="B61"/>
  <c r="C61"/>
  <c r="G61" s="1"/>
  <c r="F61"/>
  <c r="C50"/>
  <c r="G50" s="1"/>
  <c r="F50"/>
  <c r="B50"/>
  <c r="F59"/>
  <c r="C59"/>
  <c r="G59" s="1"/>
  <c r="B59"/>
  <c r="Q138" i="11"/>
  <c r="AC87"/>
  <c r="C119"/>
  <c r="D163"/>
  <c r="X163"/>
  <c r="Q163"/>
  <c r="AC163"/>
  <c r="AG163"/>
  <c r="AK163"/>
  <c r="R163"/>
  <c r="AD163"/>
  <c r="AH163"/>
  <c r="AL163"/>
  <c r="C163"/>
  <c r="W163"/>
  <c r="F35" i="5"/>
  <c r="C35"/>
  <c r="G35" s="1"/>
  <c r="B35"/>
  <c r="AG130" i="11"/>
  <c r="AD87"/>
  <c r="AC101"/>
  <c r="B37" i="5"/>
  <c r="F37"/>
  <c r="C37"/>
  <c r="G37" s="1"/>
  <c r="B55"/>
  <c r="C55"/>
  <c r="G55" s="1"/>
  <c r="F55"/>
  <c r="F43"/>
  <c r="C43"/>
  <c r="G43" s="1"/>
  <c r="B43"/>
  <c r="F48"/>
  <c r="B48"/>
  <c r="C48"/>
  <c r="G48" s="1"/>
  <c r="C53"/>
  <c r="G53" s="1"/>
  <c r="F53"/>
  <c r="B53"/>
  <c r="AL87" i="11"/>
  <c r="D113"/>
  <c r="R162"/>
  <c r="AD162"/>
  <c r="AH162"/>
  <c r="AL162"/>
  <c r="C162"/>
  <c r="W162"/>
  <c r="D162"/>
  <c r="X162"/>
  <c r="Q162"/>
  <c r="AC162"/>
  <c r="AG162"/>
  <c r="AK162"/>
  <c r="Q95"/>
  <c r="AD95"/>
  <c r="W84"/>
  <c r="Q132"/>
  <c r="AD158"/>
  <c r="AC136"/>
  <c r="AL136"/>
  <c r="X77"/>
  <c r="X138"/>
  <c r="AK138"/>
  <c r="C107"/>
  <c r="C88"/>
  <c r="AG87"/>
  <c r="Q87"/>
  <c r="W95"/>
  <c r="AH95"/>
  <c r="AK84"/>
  <c r="R84"/>
  <c r="AH119"/>
  <c r="AC119"/>
  <c r="AG101"/>
  <c r="Q101"/>
  <c r="AD113"/>
  <c r="C113"/>
  <c r="AG136"/>
  <c r="C77"/>
  <c r="AK77"/>
  <c r="AD138"/>
  <c r="Q130"/>
  <c r="AK130"/>
  <c r="W87"/>
  <c r="C95"/>
  <c r="D84"/>
  <c r="X84"/>
  <c r="AG119"/>
  <c r="W101"/>
  <c r="AH113"/>
  <c r="AC113"/>
  <c r="AD77"/>
  <c r="AH77"/>
  <c r="R138"/>
  <c r="W130"/>
  <c r="D130"/>
  <c r="AK87"/>
  <c r="R87"/>
  <c r="AC95"/>
  <c r="AL95"/>
  <c r="AD84"/>
  <c r="AL119"/>
  <c r="AK101"/>
  <c r="R101"/>
  <c r="AG113"/>
  <c r="Q136"/>
  <c r="AK136"/>
  <c r="D77"/>
  <c r="D138"/>
  <c r="AL138"/>
  <c r="R130"/>
  <c r="AD130"/>
  <c r="D87"/>
  <c r="X87"/>
  <c r="AG95"/>
  <c r="R95"/>
  <c r="AH84"/>
  <c r="Q119"/>
  <c r="AK119"/>
  <c r="D101"/>
  <c r="X101"/>
  <c r="AL113"/>
  <c r="W136"/>
  <c r="D136"/>
  <c r="Q77"/>
  <c r="AL77"/>
  <c r="C138"/>
  <c r="X130"/>
  <c r="AH130"/>
  <c r="X95"/>
  <c r="C84"/>
  <c r="W119"/>
  <c r="AD101"/>
  <c r="Q113"/>
  <c r="AK113"/>
  <c r="R136"/>
  <c r="AD136"/>
  <c r="W77"/>
  <c r="W138"/>
  <c r="AC138"/>
  <c r="C130"/>
  <c r="AK95"/>
  <c r="AC84"/>
  <c r="AL84"/>
  <c r="R119"/>
  <c r="AH101"/>
  <c r="W113"/>
  <c r="X136"/>
  <c r="AH138"/>
  <c r="AC130"/>
  <c r="AG84"/>
  <c r="D119"/>
  <c r="C101"/>
  <c r="X164"/>
  <c r="X165" s="1"/>
  <c r="R164"/>
  <c r="R165" s="1"/>
  <c r="W164"/>
  <c r="W165" s="1"/>
  <c r="Q164"/>
  <c r="Q165" s="1"/>
  <c r="AL164"/>
  <c r="AL165" s="1"/>
  <c r="AH164"/>
  <c r="AH165" s="1"/>
  <c r="AD164"/>
  <c r="AD165" s="1"/>
  <c r="D164"/>
  <c r="D165" s="1"/>
  <c r="AK164"/>
  <c r="AK165" s="1"/>
  <c r="AG164"/>
  <c r="AG165" s="1"/>
  <c r="AC164"/>
  <c r="AC165" s="1"/>
  <c r="C164"/>
  <c r="C165" s="1"/>
  <c r="AK146"/>
  <c r="AG146"/>
  <c r="AC146"/>
  <c r="C146"/>
  <c r="X146"/>
  <c r="R146"/>
  <c r="AH146"/>
  <c r="D146"/>
  <c r="AD146"/>
  <c r="Q146"/>
  <c r="AL146"/>
  <c r="W146"/>
  <c r="AL129"/>
  <c r="AH129"/>
  <c r="AD129"/>
  <c r="D129"/>
  <c r="AK129"/>
  <c r="AG129"/>
  <c r="AC129"/>
  <c r="C129"/>
  <c r="X129"/>
  <c r="R129"/>
  <c r="W129"/>
  <c r="Q129"/>
  <c r="AK147"/>
  <c r="AG147"/>
  <c r="AC147"/>
  <c r="C147"/>
  <c r="X147"/>
  <c r="R147"/>
  <c r="W147"/>
  <c r="Q147"/>
  <c r="AL147"/>
  <c r="D147"/>
  <c r="AH147"/>
  <c r="AD147"/>
  <c r="AL94"/>
  <c r="AH94"/>
  <c r="AD94"/>
  <c r="AK94"/>
  <c r="R94"/>
  <c r="AC94"/>
  <c r="X94"/>
  <c r="Q94"/>
  <c r="AG94"/>
  <c r="W94"/>
  <c r="D94"/>
  <c r="C94"/>
  <c r="X82"/>
  <c r="R82"/>
  <c r="W82"/>
  <c r="Q82"/>
  <c r="AL82"/>
  <c r="AH82"/>
  <c r="AD82"/>
  <c r="D82"/>
  <c r="AK82"/>
  <c r="AG82"/>
  <c r="AC82"/>
  <c r="C82"/>
  <c r="X100"/>
  <c r="R100"/>
  <c r="W100"/>
  <c r="Q100"/>
  <c r="AL100"/>
  <c r="AH100"/>
  <c r="AD100"/>
  <c r="D100"/>
  <c r="AK100"/>
  <c r="AG100"/>
  <c r="AC100"/>
  <c r="C100"/>
  <c r="AL41"/>
  <c r="AH41"/>
  <c r="AD41"/>
  <c r="D41"/>
  <c r="AK41"/>
  <c r="AG41"/>
  <c r="AC41"/>
  <c r="C41"/>
  <c r="X41"/>
  <c r="R41"/>
  <c r="W41"/>
  <c r="Q41"/>
  <c r="W4"/>
  <c r="Q4"/>
  <c r="AL4"/>
  <c r="AH4"/>
  <c r="AD4"/>
  <c r="D4"/>
  <c r="AK4"/>
  <c r="AG4"/>
  <c r="AC4"/>
  <c r="C4"/>
  <c r="X4"/>
  <c r="R4"/>
  <c r="X103"/>
  <c r="R103"/>
  <c r="W103"/>
  <c r="Q103"/>
  <c r="AL103"/>
  <c r="AH103"/>
  <c r="AD103"/>
  <c r="D103"/>
  <c r="AK103"/>
  <c r="AG103"/>
  <c r="AC103"/>
  <c r="C103"/>
  <c r="W76"/>
  <c r="Q76"/>
  <c r="AL76"/>
  <c r="AH76"/>
  <c r="AD76"/>
  <c r="D76"/>
  <c r="AK76"/>
  <c r="AG76"/>
  <c r="AC76"/>
  <c r="C76"/>
  <c r="X76"/>
  <c r="R76"/>
  <c r="AL26"/>
  <c r="AH26"/>
  <c r="AD26"/>
  <c r="D26"/>
  <c r="AK26"/>
  <c r="AG26"/>
  <c r="AC26"/>
  <c r="C26"/>
  <c r="X26"/>
  <c r="R26"/>
  <c r="W26"/>
  <c r="Q26"/>
  <c r="X106"/>
  <c r="R106"/>
  <c r="W106"/>
  <c r="Q106"/>
  <c r="AL106"/>
  <c r="AH106"/>
  <c r="AD106"/>
  <c r="D106"/>
  <c r="AK106"/>
  <c r="AG106"/>
  <c r="AC106"/>
  <c r="C106"/>
  <c r="X78"/>
  <c r="R78"/>
  <c r="W78"/>
  <c r="Q78"/>
  <c r="AL78"/>
  <c r="AH78"/>
  <c r="AD78"/>
  <c r="D78"/>
  <c r="AK78"/>
  <c r="AG78"/>
  <c r="AC78"/>
  <c r="C78"/>
  <c r="AK148"/>
  <c r="AG148"/>
  <c r="AC148"/>
  <c r="C148"/>
  <c r="X148"/>
  <c r="R148"/>
  <c r="W148"/>
  <c r="Q148"/>
  <c r="AH148"/>
  <c r="AD148"/>
  <c r="AL148"/>
  <c r="D148"/>
  <c r="AK137"/>
  <c r="AG137"/>
  <c r="AC137"/>
  <c r="AL137"/>
  <c r="AD137"/>
  <c r="R137"/>
  <c r="D137"/>
  <c r="Q137"/>
  <c r="C137"/>
  <c r="X137"/>
  <c r="AH137"/>
  <c r="W137"/>
  <c r="AK155"/>
  <c r="AD155"/>
  <c r="C155"/>
  <c r="AH155"/>
  <c r="AC155"/>
  <c r="X155"/>
  <c r="R155"/>
  <c r="AG155"/>
  <c r="W155"/>
  <c r="Q155"/>
  <c r="AL155"/>
  <c r="D155"/>
  <c r="AK150"/>
  <c r="AL150"/>
  <c r="AG150"/>
  <c r="AC150"/>
  <c r="C150"/>
  <c r="X150"/>
  <c r="R150"/>
  <c r="W150"/>
  <c r="Q150"/>
  <c r="AH150"/>
  <c r="AD150"/>
  <c r="D150"/>
  <c r="AK140"/>
  <c r="AG140"/>
  <c r="AC140"/>
  <c r="C140"/>
  <c r="AL140"/>
  <c r="R140"/>
  <c r="AD140"/>
  <c r="X140"/>
  <c r="Q140"/>
  <c r="AH140"/>
  <c r="W140"/>
  <c r="D140"/>
  <c r="AK149"/>
  <c r="AG149"/>
  <c r="AC149"/>
  <c r="C149"/>
  <c r="X149"/>
  <c r="R149"/>
  <c r="W149"/>
  <c r="Q149"/>
  <c r="AL149"/>
  <c r="D149"/>
  <c r="AH149"/>
  <c r="AD149"/>
  <c r="X99"/>
  <c r="R99"/>
  <c r="W99"/>
  <c r="Q99"/>
  <c r="AL99"/>
  <c r="AH99"/>
  <c r="AD99"/>
  <c r="D99"/>
  <c r="AK99"/>
  <c r="AG99"/>
  <c r="AC99"/>
  <c r="C99"/>
  <c r="X85"/>
  <c r="R85"/>
  <c r="W85"/>
  <c r="Q85"/>
  <c r="AL85"/>
  <c r="AH85"/>
  <c r="AD85"/>
  <c r="D85"/>
  <c r="AK85"/>
  <c r="AG85"/>
  <c r="AC85"/>
  <c r="C85"/>
  <c r="X90"/>
  <c r="R90"/>
  <c r="W90"/>
  <c r="Q90"/>
  <c r="AL90"/>
  <c r="AH90"/>
  <c r="AD90"/>
  <c r="D90"/>
  <c r="AK90"/>
  <c r="AG90"/>
  <c r="AC90"/>
  <c r="C90"/>
  <c r="W75"/>
  <c r="Q75"/>
  <c r="AL75"/>
  <c r="AH75"/>
  <c r="AD75"/>
  <c r="D75"/>
  <c r="AK75"/>
  <c r="AG75"/>
  <c r="AC75"/>
  <c r="C75"/>
  <c r="X75"/>
  <c r="R75"/>
  <c r="AL19"/>
  <c r="AH19"/>
  <c r="AD19"/>
  <c r="D19"/>
  <c r="AK19"/>
  <c r="AG19"/>
  <c r="AC19"/>
  <c r="C19"/>
  <c r="X19"/>
  <c r="R19"/>
  <c r="W19"/>
  <c r="Q19"/>
  <c r="X110"/>
  <c r="R110"/>
  <c r="W110"/>
  <c r="Q110"/>
  <c r="AL110"/>
  <c r="AH110"/>
  <c r="AD110"/>
  <c r="D110"/>
  <c r="AK110"/>
  <c r="AG110"/>
  <c r="AC110"/>
  <c r="C110"/>
  <c r="X81"/>
  <c r="R81"/>
  <c r="W81"/>
  <c r="Q81"/>
  <c r="AL81"/>
  <c r="AH81"/>
  <c r="AD81"/>
  <c r="D81"/>
  <c r="AK81"/>
  <c r="AG81"/>
  <c r="AC81"/>
  <c r="C81"/>
  <c r="W51"/>
  <c r="Q51"/>
  <c r="AL51"/>
  <c r="AH51"/>
  <c r="AD51"/>
  <c r="D51"/>
  <c r="AK51"/>
  <c r="AG51"/>
  <c r="AC51"/>
  <c r="C51"/>
  <c r="X51"/>
  <c r="R51"/>
  <c r="X91"/>
  <c r="R91"/>
  <c r="W91"/>
  <c r="Q91"/>
  <c r="AL91"/>
  <c r="AH91"/>
  <c r="AD91"/>
  <c r="D91"/>
  <c r="AK91"/>
  <c r="AG91"/>
  <c r="AC91"/>
  <c r="C91"/>
  <c r="AL18"/>
  <c r="AH18"/>
  <c r="AD18"/>
  <c r="D18"/>
  <c r="AK18"/>
  <c r="AG18"/>
  <c r="AC18"/>
  <c r="C18"/>
  <c r="X18"/>
  <c r="R18"/>
  <c r="W18"/>
  <c r="Q18"/>
  <c r="AK152"/>
  <c r="AG152"/>
  <c r="AC152"/>
  <c r="C152"/>
  <c r="W152"/>
  <c r="R152"/>
  <c r="AL152"/>
  <c r="AH152"/>
  <c r="Q152"/>
  <c r="X152"/>
  <c r="AD152"/>
  <c r="D152"/>
  <c r="AL133"/>
  <c r="AH133"/>
  <c r="AD133"/>
  <c r="D133"/>
  <c r="AK133"/>
  <c r="AG133"/>
  <c r="AC133"/>
  <c r="C133"/>
  <c r="X133"/>
  <c r="R133"/>
  <c r="W133"/>
  <c r="Q133"/>
  <c r="AK127"/>
  <c r="AG127"/>
  <c r="AC127"/>
  <c r="C127"/>
  <c r="X127"/>
  <c r="R127"/>
  <c r="W127"/>
  <c r="Q127"/>
  <c r="AL127"/>
  <c r="AH127"/>
  <c r="AD127"/>
  <c r="D127"/>
  <c r="AK141"/>
  <c r="AG141"/>
  <c r="AC141"/>
  <c r="C141"/>
  <c r="AH141"/>
  <c r="W141"/>
  <c r="D141"/>
  <c r="AL141"/>
  <c r="R141"/>
  <c r="AD141"/>
  <c r="X141"/>
  <c r="Q141"/>
  <c r="X160"/>
  <c r="R160"/>
  <c r="W160"/>
  <c r="Q160"/>
  <c r="AL160"/>
  <c r="AH160"/>
  <c r="AD160"/>
  <c r="D160"/>
  <c r="AK160"/>
  <c r="AC160"/>
  <c r="C160"/>
  <c r="AG160"/>
  <c r="AK153"/>
  <c r="AG153"/>
  <c r="AC153"/>
  <c r="C153"/>
  <c r="W153"/>
  <c r="Q153"/>
  <c r="R153"/>
  <c r="AL153"/>
  <c r="AH153"/>
  <c r="X153"/>
  <c r="AD153"/>
  <c r="D153"/>
  <c r="AL131"/>
  <c r="AH131"/>
  <c r="AD131"/>
  <c r="D131"/>
  <c r="AK131"/>
  <c r="AG131"/>
  <c r="AC131"/>
  <c r="C131"/>
  <c r="X131"/>
  <c r="R131"/>
  <c r="W131"/>
  <c r="Q131"/>
  <c r="X161"/>
  <c r="R161"/>
  <c r="W161"/>
  <c r="Q161"/>
  <c r="AL161"/>
  <c r="AH161"/>
  <c r="AD161"/>
  <c r="D161"/>
  <c r="AK161"/>
  <c r="AG161"/>
  <c r="AC161"/>
  <c r="C161"/>
  <c r="AK151"/>
  <c r="AG151"/>
  <c r="AC151"/>
  <c r="C151"/>
  <c r="AH151"/>
  <c r="W151"/>
  <c r="D151"/>
  <c r="AL151"/>
  <c r="R151"/>
  <c r="AD151"/>
  <c r="X151"/>
  <c r="Q151"/>
  <c r="AL111"/>
  <c r="AG111"/>
  <c r="X111"/>
  <c r="R111"/>
  <c r="W111"/>
  <c r="Q111"/>
  <c r="AD111"/>
  <c r="D111"/>
  <c r="AK111"/>
  <c r="AH111"/>
  <c r="AC111"/>
  <c r="C111"/>
  <c r="AL36"/>
  <c r="AH36"/>
  <c r="AD36"/>
  <c r="D36"/>
  <c r="AK36"/>
  <c r="AG36"/>
  <c r="AC36"/>
  <c r="C36"/>
  <c r="X36"/>
  <c r="R36"/>
  <c r="W36"/>
  <c r="Q36"/>
  <c r="AK117"/>
  <c r="AG117"/>
  <c r="AC117"/>
  <c r="C117"/>
  <c r="X117"/>
  <c r="R117"/>
  <c r="W117"/>
  <c r="Q117"/>
  <c r="AL117"/>
  <c r="AH117"/>
  <c r="AD117"/>
  <c r="D117"/>
  <c r="X92"/>
  <c r="R92"/>
  <c r="W92"/>
  <c r="Q92"/>
  <c r="AL92"/>
  <c r="AH92"/>
  <c r="AD92"/>
  <c r="D92"/>
  <c r="AK92"/>
  <c r="AG92"/>
  <c r="AC92"/>
  <c r="C92"/>
  <c r="X86"/>
  <c r="R86"/>
  <c r="W86"/>
  <c r="Q86"/>
  <c r="AL86"/>
  <c r="AH86"/>
  <c r="AD86"/>
  <c r="D86"/>
  <c r="AK86"/>
  <c r="AG86"/>
  <c r="AC86"/>
  <c r="C86"/>
  <c r="X80"/>
  <c r="R80"/>
  <c r="W80"/>
  <c r="Q80"/>
  <c r="AL80"/>
  <c r="AH80"/>
  <c r="AD80"/>
  <c r="D80"/>
  <c r="AK80"/>
  <c r="AG80"/>
  <c r="AC80"/>
  <c r="C80"/>
  <c r="AL30"/>
  <c r="AH30"/>
  <c r="AD30"/>
  <c r="D30"/>
  <c r="AK30"/>
  <c r="AG30"/>
  <c r="AC30"/>
  <c r="C30"/>
  <c r="X30"/>
  <c r="R30"/>
  <c r="W30"/>
  <c r="Q30"/>
  <c r="AK112"/>
  <c r="X112"/>
  <c r="R112"/>
  <c r="W112"/>
  <c r="Q112"/>
  <c r="AL112"/>
  <c r="AH112"/>
  <c r="AD112"/>
  <c r="D112"/>
  <c r="AG112"/>
  <c r="AC112"/>
  <c r="C112"/>
  <c r="W56"/>
  <c r="Q56"/>
  <c r="AL56"/>
  <c r="AH56"/>
  <c r="AD56"/>
  <c r="D56"/>
  <c r="AK56"/>
  <c r="AG56"/>
  <c r="AC56"/>
  <c r="C56"/>
  <c r="X56"/>
  <c r="R56"/>
  <c r="W57"/>
  <c r="Q57"/>
  <c r="AL57"/>
  <c r="AH57"/>
  <c r="AD57"/>
  <c r="D57"/>
  <c r="AK57"/>
  <c r="AG57"/>
  <c r="AC57"/>
  <c r="C57"/>
  <c r="X57"/>
  <c r="R57"/>
  <c r="AL39"/>
  <c r="AH39"/>
  <c r="AD39"/>
  <c r="D39"/>
  <c r="AK39"/>
  <c r="AG39"/>
  <c r="AC39"/>
  <c r="C39"/>
  <c r="X39"/>
  <c r="R39"/>
  <c r="W39"/>
  <c r="Q39"/>
  <c r="AL21"/>
  <c r="AH21"/>
  <c r="AD21"/>
  <c r="D21"/>
  <c r="AK21"/>
  <c r="AG21"/>
  <c r="AC21"/>
  <c r="C21"/>
  <c r="X21"/>
  <c r="R21"/>
  <c r="W21"/>
  <c r="Q21"/>
  <c r="W10"/>
  <c r="Q10"/>
  <c r="AL10"/>
  <c r="AH10"/>
  <c r="AD10"/>
  <c r="D10"/>
  <c r="AK10"/>
  <c r="AG10"/>
  <c r="AC10"/>
  <c r="C10"/>
  <c r="X10"/>
  <c r="R10"/>
  <c r="AL15"/>
  <c r="AH15"/>
  <c r="AD15"/>
  <c r="D15"/>
  <c r="AK15"/>
  <c r="AG15"/>
  <c r="AC15"/>
  <c r="C15"/>
  <c r="X15"/>
  <c r="W15"/>
  <c r="R15"/>
  <c r="Q15"/>
  <c r="W157"/>
  <c r="Q157"/>
  <c r="AK157"/>
  <c r="AD157"/>
  <c r="R157"/>
  <c r="AH157"/>
  <c r="AC157"/>
  <c r="X157"/>
  <c r="AG157"/>
  <c r="D157"/>
  <c r="C157"/>
  <c r="AL157"/>
  <c r="AL135"/>
  <c r="AH135"/>
  <c r="AD135"/>
  <c r="D135"/>
  <c r="AK135"/>
  <c r="AG135"/>
  <c r="AC135"/>
  <c r="C135"/>
  <c r="X135"/>
  <c r="R135"/>
  <c r="W135"/>
  <c r="Q135"/>
  <c r="AL128"/>
  <c r="AH128"/>
  <c r="AD128"/>
  <c r="AK128"/>
  <c r="AG128"/>
  <c r="AC128"/>
  <c r="C128"/>
  <c r="X128"/>
  <c r="R128"/>
  <c r="W128"/>
  <c r="Q128"/>
  <c r="D128"/>
  <c r="AK144"/>
  <c r="AG144"/>
  <c r="AC144"/>
  <c r="C144"/>
  <c r="AL144"/>
  <c r="R144"/>
  <c r="AD144"/>
  <c r="X144"/>
  <c r="Q144"/>
  <c r="AH144"/>
  <c r="W144"/>
  <c r="D144"/>
  <c r="AK124"/>
  <c r="AG124"/>
  <c r="AC124"/>
  <c r="C124"/>
  <c r="X124"/>
  <c r="R124"/>
  <c r="W124"/>
  <c r="Q124"/>
  <c r="AL124"/>
  <c r="AH124"/>
  <c r="AD124"/>
  <c r="D124"/>
  <c r="AK125"/>
  <c r="AG125"/>
  <c r="AC125"/>
  <c r="C125"/>
  <c r="X125"/>
  <c r="R125"/>
  <c r="W125"/>
  <c r="Q125"/>
  <c r="AL125"/>
  <c r="AH125"/>
  <c r="AD125"/>
  <c r="D125"/>
  <c r="W156"/>
  <c r="Q156"/>
  <c r="AG156"/>
  <c r="D156"/>
  <c r="AL156"/>
  <c r="C156"/>
  <c r="AK156"/>
  <c r="AD156"/>
  <c r="R156"/>
  <c r="AH156"/>
  <c r="AC156"/>
  <c r="X156"/>
  <c r="X79"/>
  <c r="R79"/>
  <c r="W79"/>
  <c r="Q79"/>
  <c r="AL79"/>
  <c r="AH79"/>
  <c r="AD79"/>
  <c r="D79"/>
  <c r="AK79"/>
  <c r="AG79"/>
  <c r="AC79"/>
  <c r="C79"/>
  <c r="AL29"/>
  <c r="AH29"/>
  <c r="AD29"/>
  <c r="D29"/>
  <c r="AK29"/>
  <c r="AG29"/>
  <c r="AC29"/>
  <c r="C29"/>
  <c r="X29"/>
  <c r="R29"/>
  <c r="W29"/>
  <c r="Q29"/>
  <c r="X105"/>
  <c r="R105"/>
  <c r="W105"/>
  <c r="Q105"/>
  <c r="AL105"/>
  <c r="AH105"/>
  <c r="AD105"/>
  <c r="D105"/>
  <c r="AK105"/>
  <c r="AG105"/>
  <c r="AC105"/>
  <c r="C105"/>
  <c r="X98"/>
  <c r="R98"/>
  <c r="W98"/>
  <c r="Q98"/>
  <c r="AL98"/>
  <c r="AH98"/>
  <c r="AD98"/>
  <c r="D98"/>
  <c r="AK98"/>
  <c r="AG98"/>
  <c r="AC98"/>
  <c r="C98"/>
  <c r="X83"/>
  <c r="R83"/>
  <c r="W83"/>
  <c r="Q83"/>
  <c r="AL83"/>
  <c r="AH83"/>
  <c r="AD83"/>
  <c r="D83"/>
  <c r="AK83"/>
  <c r="AG83"/>
  <c r="AC83"/>
  <c r="C83"/>
  <c r="AL37"/>
  <c r="AH37"/>
  <c r="AD37"/>
  <c r="D37"/>
  <c r="AK37"/>
  <c r="AG37"/>
  <c r="AC37"/>
  <c r="C37"/>
  <c r="X37"/>
  <c r="R37"/>
  <c r="W37"/>
  <c r="Q37"/>
  <c r="AK114"/>
  <c r="AG114"/>
  <c r="AC114"/>
  <c r="C114"/>
  <c r="X114"/>
  <c r="R114"/>
  <c r="W114"/>
  <c r="Q114"/>
  <c r="AL114"/>
  <c r="AH114"/>
  <c r="AD114"/>
  <c r="D114"/>
  <c r="W67"/>
  <c r="Q67"/>
  <c r="AL67"/>
  <c r="AH67"/>
  <c r="AD67"/>
  <c r="D67"/>
  <c r="AK67"/>
  <c r="AG67"/>
  <c r="AC67"/>
  <c r="C67"/>
  <c r="X67"/>
  <c r="R67"/>
  <c r="AK116"/>
  <c r="AG116"/>
  <c r="AC116"/>
  <c r="C116"/>
  <c r="X116"/>
  <c r="R116"/>
  <c r="W116"/>
  <c r="Q116"/>
  <c r="AL116"/>
  <c r="AH116"/>
  <c r="AD116"/>
  <c r="D116"/>
  <c r="W65"/>
  <c r="Q65"/>
  <c r="AL65"/>
  <c r="AH65"/>
  <c r="AD65"/>
  <c r="D65"/>
  <c r="AK65"/>
  <c r="AG65"/>
  <c r="AC65"/>
  <c r="C65"/>
  <c r="X65"/>
  <c r="R65"/>
  <c r="W52"/>
  <c r="Q52"/>
  <c r="AL52"/>
  <c r="AH52"/>
  <c r="AD52"/>
  <c r="D52"/>
  <c r="AK52"/>
  <c r="AG52"/>
  <c r="AC52"/>
  <c r="C52"/>
  <c r="X52"/>
  <c r="R52"/>
  <c r="AL22"/>
  <c r="AH22"/>
  <c r="AD22"/>
  <c r="D22"/>
  <c r="AK22"/>
  <c r="AG22"/>
  <c r="AC22"/>
  <c r="C22"/>
  <c r="X22"/>
  <c r="R22"/>
  <c r="W22"/>
  <c r="Q22"/>
  <c r="W6"/>
  <c r="Q6"/>
  <c r="AL6"/>
  <c r="AH6"/>
  <c r="AD6"/>
  <c r="D6"/>
  <c r="AK6"/>
  <c r="AG6"/>
  <c r="AC6"/>
  <c r="C6"/>
  <c r="X6"/>
  <c r="R6"/>
  <c r="W5"/>
  <c r="Q5"/>
  <c r="AL5"/>
  <c r="AH5"/>
  <c r="AD5"/>
  <c r="D5"/>
  <c r="AK5"/>
  <c r="AG5"/>
  <c r="AC5"/>
  <c r="C5"/>
  <c r="X5"/>
  <c r="R5"/>
  <c r="K11" i="6" l="1"/>
  <c r="I31" i="5"/>
  <c r="L11" i="6"/>
  <c r="E5"/>
  <c r="D5"/>
  <c r="H12" i="5"/>
  <c r="H19"/>
  <c r="H11"/>
  <c r="H20"/>
  <c r="H14"/>
  <c r="H15"/>
  <c r="H13"/>
  <c r="H18"/>
  <c r="I27"/>
  <c r="I30"/>
  <c r="I29"/>
  <c r="I32"/>
  <c r="I28"/>
</calcChain>
</file>

<file path=xl/sharedStrings.xml><?xml version="1.0" encoding="utf-8"?>
<sst xmlns="http://schemas.openxmlformats.org/spreadsheetml/2006/main" count="4798" uniqueCount="475">
  <si>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</si>
  <si>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</si>
  <si>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</si>
  <si>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</si>
  <si>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</si>
  <si>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</si>
  <si>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</si>
  <si>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</si>
  <si>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</si>
  <si>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</si>
  <si>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</si>
  <si>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</si>
  <si>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</si>
  <si>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</si>
  <si>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</si>
  <si>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</si>
  <si>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</si>
  <si>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</si>
  <si>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</si>
  <si>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</si>
  <si>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</si>
  <si>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</si>
  <si>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</si>
  <si>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</si>
  <si>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</si>
  <si>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</si>
  <si>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</si>
  <si>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</si>
  <si>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</si>
  <si>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</si>
  <si>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</si>
  <si>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</si>
  <si>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</si>
  <si>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</si>
  <si>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</si>
  <si>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</si>
  <si>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</si>
  <si>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</si>
  <si>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</si>
  <si>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</si>
  <si>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</si>
  <si>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</si>
  <si>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</si>
  <si>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</si>
  <si>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</si>
  <si>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</si>
  <si>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</si>
  <si>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</si>
  <si>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</si>
  <si>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</si>
  <si>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</si>
  <si>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</si>
  <si>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</si>
  <si>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</si>
  <si>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</si>
  <si>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</si>
  <si>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</si>
  <si>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</si>
  <si>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</si>
  <si>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</si>
  <si>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</si>
  <si>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</si>
  <si>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</si>
  <si>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</si>
  <si>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</si>
  <si>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</si>
  <si>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</si>
  <si>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</si>
  <si>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</si>
  <si>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</si>
  <si>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</si>
  <si>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</si>
  <si>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</si>
  <si>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</si>
  <si>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</si>
  <si>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</si>
  <si>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</si>
  <si>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</si>
  <si>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</si>
  <si>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</si>
  <si>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</si>
  <si>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</si>
  <si>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</si>
  <si>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</si>
  <si>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</si>
  <si>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</si>
  <si>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</si>
  <si>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</si>
  <si>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</si>
  <si>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</si>
  <si>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</si>
  <si>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</si>
  <si>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</si>
  <si>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</si>
  <si>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</si>
  <si>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</si>
  <si>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</si>
  <si>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</si>
  <si>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</si>
  <si>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</si>
  <si>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</si>
  <si>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</si>
  <si>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</si>
  <si>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</si>
  <si>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</si>
  <si>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</si>
  <si>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</si>
  <si>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</si>
  <si>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</si>
  <si>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</si>
  <si>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</si>
  <si>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</si>
  <si>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</si>
  <si>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</si>
  <si>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</si>
  <si>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</si>
  <si>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</si>
  <si>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</si>
  <si>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</si>
  <si>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</si>
  <si>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</si>
  <si>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</si>
  <si>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</si>
  <si>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</si>
  <si>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</si>
  <si>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</si>
  <si>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</si>
  <si>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</si>
  <si>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</si>
  <si>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</si>
  <si>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</si>
  <si>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</si>
  <si>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</si>
  <si>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</si>
  <si>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</si>
  <si>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</si>
  <si>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</si>
  <si>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</si>
  <si>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</si>
  <si>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</si>
  <si>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</si>
  <si>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</si>
  <si>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</si>
  <si>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</si>
  <si>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</si>
  <si>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</si>
  <si>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</si>
  <si>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</si>
  <si>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</si>
  <si>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</si>
  <si>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</si>
  <si>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</si>
  <si>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</si>
  <si>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</si>
  <si>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</si>
  <si>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</si>
  <si>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</si>
  <si>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</si>
  <si>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</si>
  <si>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</si>
  <si>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</si>
  <si>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</si>
  <si>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</si>
  <si>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</si>
  <si>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</si>
  <si>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</si>
  <si>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</si>
  <si>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</si>
  <si>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</si>
  <si>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</si>
  <si>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</si>
  <si>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</si>
  <si>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</si>
  <si>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</si>
  <si>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</si>
  <si>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</si>
  <si>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</si>
  <si>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</si>
  <si>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</si>
  <si>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</si>
  <si>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</si>
  <si>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</si>
  <si>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</si>
  <si>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</si>
  <si>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</si>
  <si>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</si>
  <si>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</si>
  <si>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</si>
  <si>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</si>
  <si>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</si>
  <si>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</si>
  <si>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</si>
  <si>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</si>
  <si>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</si>
  <si>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</si>
  <si>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</si>
  <si>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</si>
  <si>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</si>
  <si>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</si>
  <si>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</si>
  <si>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</si>
  <si>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</si>
  <si>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</si>
  <si>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</si>
  <si>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</si>
  <si>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</si>
  <si>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</si>
  <si>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</si>
  <si>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</si>
  <si>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</si>
  <si>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</si>
  <si>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</si>
  <si>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</si>
  <si>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</si>
  <si>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</si>
  <si>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</si>
  <si>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</si>
  <si>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</si>
  <si>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</si>
  <si>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</si>
  <si>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</si>
  <si>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</si>
  <si>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</si>
  <si>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</si>
  <si>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</si>
  <si>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</si>
  <si>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</si>
  <si>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</si>
  <si>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</si>
  <si>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</si>
  <si>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</si>
  <si>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</si>
  <si>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</si>
  <si>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</si>
  <si>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</si>
  <si>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</si>
  <si>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</si>
  <si>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</si>
  <si>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</si>
  <si>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</si>
  <si>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</si>
  <si>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</si>
  <si>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</si>
  <si>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</si>
  <si>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</si>
  <si>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</si>
  <si>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</si>
  <si>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</si>
  <si>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</si>
  <si>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</si>
  <si>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</si>
  <si>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</si>
  <si>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</si>
  <si>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</si>
  <si>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</si>
  <si>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</si>
  <si>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</si>
  <si>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</si>
  <si>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</si>
  <si>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</si>
  <si>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</si>
  <si>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</si>
  <si>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</si>
  <si>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</si>
  <si>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</si>
  <si>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</si>
  <si>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</si>
  <si>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</si>
  <si>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</si>
  <si>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</si>
  <si>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</si>
  <si>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</si>
  <si>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</si>
  <si>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</si>
  <si>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</si>
  <si>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</si>
  <si>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</si>
  <si>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</si>
  <si>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</si>
  <si>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</si>
  <si>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</si>
  <si>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</si>
  <si>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</si>
  <si>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</si>
  <si>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</si>
  <si>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</si>
  <si>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</si>
  <si>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</si>
  <si>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</si>
  <si>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</si>
  <si>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</si>
  <si>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</si>
  <si>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</si>
  <si>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</si>
  <si>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</si>
  <si>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</si>
  <si>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</si>
  <si>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</si>
  <si>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</si>
  <si>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</si>
  <si>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</si>
  <si>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</si>
  <si>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</si>
  <si>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</si>
  <si>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</si>
  <si>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</si>
  <si>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</si>
  <si>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</si>
  <si>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</si>
  <si>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</si>
  <si>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</si>
  <si>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</si>
  <si>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</si>
  <si>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</si>
  <si>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</si>
  <si>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</si>
  <si>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</si>
  <si>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</si>
  <si>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</si>
  <si>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</si>
  <si>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</si>
  <si>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</si>
  <si>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</si>
  <si>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</si>
  <si>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</si>
  <si>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</si>
  <si>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</si>
  <si>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</si>
  <si>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</si>
  <si>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</si>
  <si>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</si>
  <si>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</si>
  <si>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</si>
  <si>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</si>
  <si>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</si>
  <si>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</si>
  <si>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</si>
  <si>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</si>
  <si>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</si>
  <si>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</si>
  <si>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</si>
  <si>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</si>
  <si>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</si>
  <si>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</si>
  <si>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</si>
  <si>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</si>
  <si>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</si>
  <si>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</si>
  <si>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</si>
  <si>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</si>
  <si>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</si>
  <si>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</si>
  <si>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</si>
  <si>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</si>
  <si>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</si>
  <si>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</si>
  <si>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</si>
  <si>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</si>
  <si>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</si>
  <si>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</si>
  <si>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</si>
  <si>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</si>
  <si>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</si>
  <si>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</si>
  <si>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</si>
  <si>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</si>
  <si>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</si>
  <si>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</si>
  <si>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</si>
  <si>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</si>
  <si>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</si>
  <si>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</si>
  <si>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</si>
  <si>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</si>
  <si>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</si>
  <si>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</si>
  <si>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</si>
  <si>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</si>
  <si>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</si>
  <si>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</si>
  <si>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</si>
  <si>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</si>
  <si>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</si>
  <si>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</si>
  <si>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</si>
  <si>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</si>
  <si>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</si>
  <si>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</si>
  <si>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</si>
  <si>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</si>
  <si>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</si>
  <si>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</si>
  <si>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</si>
  <si>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</si>
  <si>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</si>
  <si>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</si>
  <si>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</si>
  <si>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</si>
  <si>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</si>
  <si>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</si>
  <si>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</si>
  <si>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</si>
  <si>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</si>
  <si>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</si>
  <si>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</si>
  <si>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</si>
  <si>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</si>
  <si>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</si>
  <si>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</si>
  <si>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</si>
  <si>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</si>
  <si>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</si>
  <si>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</si>
  <si>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</si>
  <si>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</si>
  <si>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</si>
  <si>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</si>
  <si>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</si>
  <si>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</si>
  <si>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</si>
  <si>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</si>
  <si>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</si>
  <si>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2.科学技术支出（类）2021年度决算</t>
  </si>
  <si>
    <t>2021年年初无预算。其中：</t>
  </si>
  <si>
    <t>2021年年初无预算。</t>
  </si>
  <si>
    <t>3.社会保障和就业支出（类）2021年度决算</t>
  </si>
  <si>
    <t>行政事业单位养老支出（款）2021年度决算</t>
  </si>
  <si>
    <t>4.卫生健康支出（类）2021年度决算</t>
  </si>
  <si>
    <t>行政事业单位医疗（款）2021年度决算</t>
  </si>
  <si>
    <t>5.城乡社区支出（类）2021年度决算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</si>
  <si>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</si>
  <si>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</si>
  <si>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</si>
  <si>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</si>
  <si>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</si>
  <si>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</si>
  <si>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</si>
  <si>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</si>
  <si>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</si>
  <si>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</si>
  <si>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</si>
  <si>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</si>
  <si>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</si>
  <si>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</si>
  <si>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</si>
  <si>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</si>
  <si>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</si>
  <si>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</si>
  <si>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</si>
  <si>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</si>
  <si>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</si>
  <si>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</si>
  <si>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</si>
  <si>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</si>
  <si>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</si>
  <si>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</si>
  <si>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</si>
  <si>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</si>
  <si>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</si>
  <si>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</si>
  <si>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</si>
  <si>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</si>
  <si>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</si>
  <si>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</si>
  <si>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</si>
  <si>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本单位内设8个机构，分别是校领导、党政办公室、德育处、科研处、总务处、学科教研室、信息技术中心、教学处。
主要职责：党政办公室：主要负责综合协调学校各处室工作，上传下达、来人接待、学校文秘、宣传、党建、档案、人事劳资、学校安全保卫等工作。教学处：主要负责全校教学管理的协调和对教学业务指导。负责学校教科研工作、教师培训工作、教师继续教育、教学管理、教学进度与课表编排、教学督导工作。初高中招生考务、学生学籍管理、教材采购，教学设备管理，图书室、阅览室、电教室、油印室的管理工作。德育处：负责全校学生管理的统筹协调和对学生管理的业务指导，负责组织开展全校性学生集体活动，负责学生心理健康辅导工作。负责学生招生、学生资助等资料的宣传落实工作。总务处：主要负责学校后勤服务保障工作，校产维护及财物管理、采购等工作。</t>
    <phoneticPr fontId="4" type="noConversion"/>
  </si>
  <si>
    <t>主要原因是人员经费增加。</t>
    <phoneticPr fontId="4" type="noConversion"/>
  </si>
  <si>
    <t>主要原因是调减项目经费。</t>
    <phoneticPr fontId="4" type="noConversion"/>
  </si>
  <si>
    <t>主要原因是退休人员去世抚恤金及丧葬费。</t>
    <phoneticPr fontId="4" type="noConversion"/>
  </si>
  <si>
    <t>主要原因是在职人员医疗保险缴费基数增加，单位负担增加。</t>
    <phoneticPr fontId="4" type="noConversion"/>
  </si>
  <si>
    <t>主要原因是在职人员住房公积金缴费基数增加，单位负担部分增加。</t>
    <phoneticPr fontId="4" type="noConversion"/>
  </si>
  <si>
    <t>主要原因是受疫情影响，公务用车费用较年初预算减少。</t>
    <phoneticPr fontId="4" type="noConversion"/>
  </si>
  <si>
    <t>元，</t>
  </si>
  <si>
    <t>主要原因是本年专项减少。</t>
    <phoneticPr fontId="4" type="noConversion"/>
  </si>
  <si>
    <t>决算数据与年初预算保持一致。</t>
    <phoneticPr fontId="4" type="noConversion"/>
  </si>
</sst>
</file>

<file path=xl/styles.xml><?xml version="1.0" encoding="utf-8"?>
<styleSheet xmlns="http://schemas.openxmlformats.org/spreadsheetml/2006/main">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vertical="center"/>
    </xf>
    <xf numFmtId="0" fontId="11" fillId="0" borderId="0" xfId="0" applyFont="1" applyAlignment="1">
      <alignment horizontal="righ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rgb="FFFFFF00"/>
  </sheetPr>
  <dimension ref="A1:N26"/>
  <sheetViews>
    <sheetView zoomScale="80" zoomScaleNormal="80" workbookViewId="0">
      <selection activeCell="A11" sqref="A11:M11"/>
    </sheetView>
  </sheetViews>
  <sheetFormatPr defaultRowHeight="13.5"/>
  <cols>
    <col min="1" max="1" width="16.5" customWidth="1"/>
    <col min="2" max="2" width="12.75" bestFit="1" customWidth="1"/>
  </cols>
  <sheetData>
    <row r="1" spans="1:14" ht="37.9" customHeight="1">
      <c r="A1" s="26" t="s">
        <v>0</v>
      </c>
      <c r="B1" s="27">
        <v>255027</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北京市西城外国语学校</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457</v>
      </c>
      <c r="T1" s="72" t="s">
        <v>458</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448</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449</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453</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453</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447</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447</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447</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447</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447</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447</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447</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447</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447</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447</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447</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453</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453</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448</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448</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448</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448</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448</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448</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449</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449</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449</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449</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449</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449</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453</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453</v>
      </c>
      <c r="B23" s="70">
        <v>2060499</v>
      </c>
      <c r="C23" s="70" t="s">
        <v>454</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455</v>
      </c>
      <c r="B34" s="70">
        <v>2120801</v>
      </c>
      <c r="C34" s="70" t="s">
        <v>454</v>
      </c>
      <c r="D34" s="70" t="s">
        <v>456</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N17"/>
  <sheetViews>
    <sheetView zoomScale="90" zoomScaleNormal="90" workbookViewId="0">
      <selection sqref="A1:N1"/>
    </sheetView>
  </sheetViews>
  <sheetFormatPr defaultRowHeight="18.75"/>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0:N11"/>
  <sheetViews>
    <sheetView zoomScale="90" zoomScaleNormal="90" workbookViewId="0">
      <selection activeCell="A10" sqref="A10:N10"/>
    </sheetView>
  </sheetViews>
  <sheetFormatPr defaultRowHeight="13.5"/>
  <sheetData>
    <row r="10" spans="1:14" ht="54.6" customHeight="1">
      <c r="A10" s="77" t="s">
        <v>411</v>
      </c>
      <c r="B10" s="77"/>
      <c r="C10" s="77"/>
      <c r="D10" s="77"/>
      <c r="E10" s="77"/>
      <c r="F10" s="77"/>
      <c r="G10" s="77"/>
      <c r="H10" s="77"/>
      <c r="I10" s="77"/>
      <c r="J10" s="77"/>
      <c r="K10" s="77"/>
      <c r="L10" s="77"/>
      <c r="M10" s="77"/>
      <c r="N10" s="77"/>
    </row>
    <row r="11" spans="1:14" ht="78" customHeight="1">
      <c r="A11" s="78" t="s">
        <v>462</v>
      </c>
      <c r="B11" s="78"/>
      <c r="C11" s="78"/>
      <c r="D11" s="78"/>
      <c r="E11" s="78"/>
      <c r="F11" s="78"/>
      <c r="G11" s="78"/>
      <c r="H11" s="78"/>
      <c r="I11" s="78"/>
      <c r="J11" s="78"/>
      <c r="K11" s="78"/>
      <c r="L11" s="78"/>
      <c r="M11" s="78"/>
      <c r="N11" s="78"/>
    </row>
  </sheetData>
  <sheetProtection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dimension ref="A1:N281"/>
  <sheetViews>
    <sheetView topLeftCell="A55" workbookViewId="0">
      <selection activeCell="A42" sqref="A42:D42"/>
    </sheetView>
  </sheetViews>
  <sheetFormatPr defaultRowHeight="13.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280.14999999999998" customHeight="1">
      <c r="A4" s="80" t="s">
        <v>465</v>
      </c>
      <c r="B4" s="80"/>
      <c r="C4" s="80"/>
      <c r="D4" s="80"/>
      <c r="E4" s="80"/>
      <c r="F4" s="80"/>
      <c r="G4" s="80"/>
      <c r="H4" s="80"/>
      <c r="I4" s="80"/>
      <c r="J4" s="80"/>
      <c r="K4" s="80"/>
      <c r="L4" s="80"/>
      <c r="M4" s="80"/>
      <c r="N4" s="18"/>
    </row>
    <row r="5" spans="1:14" ht="18" customHeight="1">
      <c r="A5" s="7" t="s">
        <v>176</v>
      </c>
    </row>
    <row r="6" spans="1:14" ht="18" customHeight="1">
      <c r="A6" s="85" t="s">
        <v>241</v>
      </c>
      <c r="B6" s="85"/>
      <c r="C6" s="10">
        <v>276</v>
      </c>
      <c r="D6" s="10" t="s">
        <v>243</v>
      </c>
      <c r="E6" s="8">
        <f>_xlfn.IFNA(VLOOKUP(封面!B1,'2021决算导出'!A:C,3,FALSE),"")</f>
        <v>253</v>
      </c>
      <c r="F6" s="10" t="s">
        <v>244</v>
      </c>
      <c r="G6" s="10"/>
      <c r="H6" s="10"/>
      <c r="I6" s="10"/>
      <c r="J6" s="10"/>
      <c r="K6" s="10"/>
      <c r="L6" s="10"/>
      <c r="M6" s="10"/>
      <c r="N6" s="10"/>
    </row>
    <row r="7" spans="1:14" ht="18" customHeight="1">
      <c r="A7" s="6" t="s">
        <v>177</v>
      </c>
    </row>
    <row r="8" spans="1:14" ht="18" customHeight="1">
      <c r="A8" s="85" t="s">
        <v>412</v>
      </c>
      <c r="B8" s="85"/>
      <c r="C8" s="85"/>
      <c r="D8" s="13">
        <f>_xlfn.IFNA(VLOOKUP(封面!B1,'2021决算导出'!A:D,4,FALSE),"")</f>
        <v>120487636.79000001</v>
      </c>
      <c r="E8" s="7" t="s">
        <v>179</v>
      </c>
      <c r="F8" s="19" t="s">
        <v>245</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4852630.8199999928</v>
      </c>
      <c r="I8" s="15" t="s">
        <v>179</v>
      </c>
      <c r="J8" s="29" t="str">
        <f>IF(ISNA(VLOOKUP(封面!B1,'2020决算导出'!A:D,4,FALSE)),"",IF(D8-VLOOKUP(封面!B1,'2020决算导出'!A:D,4,FALSE)&gt;0,"增长","下降"))</f>
        <v>下降</v>
      </c>
      <c r="K8" s="30">
        <f>IF(ISNA(VLOOKUP(封面!B1,'2020决算导出'!A:D,4,FALSE)),"",H8/VLOOKUP(封面!B1,'2020决算导出'!A:D,4,FALSE))</f>
        <v>3.8715657087146957E-2</v>
      </c>
      <c r="L8" s="7" t="s">
        <v>309</v>
      </c>
    </row>
    <row r="9" spans="1:14" ht="18" customHeight="1">
      <c r="A9" s="7" t="s">
        <v>180</v>
      </c>
      <c r="G9" s="31"/>
      <c r="H9" s="31"/>
      <c r="I9" s="31"/>
      <c r="J9" s="31"/>
      <c r="K9" s="31"/>
    </row>
    <row r="10" spans="1:14" ht="18" customHeight="1">
      <c r="A10" s="85" t="s">
        <v>413</v>
      </c>
      <c r="B10" s="85"/>
      <c r="C10" s="85"/>
      <c r="D10" s="13">
        <f>_xlfn.IFNA(VLOOKUP(封面!B1,'2021决算导出'!A:E,5,FALSE),"")</f>
        <v>120014064.79000001</v>
      </c>
      <c r="E10" s="7" t="s">
        <v>179</v>
      </c>
      <c r="F10" s="19" t="s">
        <v>245</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5101122.9199999869</v>
      </c>
      <c r="I10" s="15" t="s">
        <v>179</v>
      </c>
      <c r="J10" s="29" t="str">
        <f>IF(ISNA(VLOOKUP(封面!B1,'2020决算导出'!A:E,5,FALSE)),"",IF(D10-VLOOKUP(封面!B1,'2020决算导出'!A:E,5,FALSE)&gt;0,"增长","下降"))</f>
        <v>下降</v>
      </c>
      <c r="K10" s="30">
        <f>IF(ISNA(VLOOKUP(封面!B1,'2020决算导出'!A:E,5,FALSE)),"",H10/VLOOKUP(封面!B1,'2020决算导出'!A:E,5,FALSE))</f>
        <v>4.0771412434945122E-2</v>
      </c>
      <c r="L10" s="7" t="s">
        <v>310</v>
      </c>
    </row>
    <row r="11" spans="1:14" ht="18" customHeight="1">
      <c r="A11" s="85" t="s">
        <v>181</v>
      </c>
      <c r="B11" s="85"/>
      <c r="C11" s="85"/>
      <c r="D11" s="13">
        <f>_xlfn.IFNA(VLOOKUP(封面!B1,'2021决算导出'!A:F,6,FALSE),"")</f>
        <v>119657904.79000001</v>
      </c>
      <c r="E11" s="7" t="s">
        <v>179</v>
      </c>
      <c r="F11" s="85" t="s">
        <v>182</v>
      </c>
      <c r="G11" s="85"/>
      <c r="H11" s="28">
        <f>D11/$D$10</f>
        <v>0.99703234782837158</v>
      </c>
      <c r="I11" s="7" t="s">
        <v>311</v>
      </c>
    </row>
    <row r="12" spans="1:14" ht="18" customHeight="1">
      <c r="A12" s="85" t="s">
        <v>183</v>
      </c>
      <c r="B12" s="85"/>
      <c r="C12" s="85"/>
      <c r="D12" s="13">
        <f>_xlfn.IFNA(VLOOKUP(封面!B1,'2021决算导出'!A:G,7,FALSE),"")</f>
        <v>356160</v>
      </c>
      <c r="E12" s="7" t="s">
        <v>179</v>
      </c>
      <c r="F12" s="85" t="s">
        <v>182</v>
      </c>
      <c r="G12" s="85"/>
      <c r="H12" s="28">
        <f t="shared" ref="H12:H15" si="0">D12/$D$10</f>
        <v>2.9676521716284414E-3</v>
      </c>
      <c r="I12" s="7" t="s">
        <v>311</v>
      </c>
    </row>
    <row r="13" spans="1:14" ht="18" customHeight="1">
      <c r="A13" s="85" t="s">
        <v>184</v>
      </c>
      <c r="B13" s="85"/>
      <c r="C13" s="85"/>
      <c r="D13" s="13">
        <f>_xlfn.IFNA(VLOOKUP(封面!B1,'2021决算导出'!A:H,8,FALSE),"")</f>
        <v>0</v>
      </c>
      <c r="E13" s="7" t="s">
        <v>179</v>
      </c>
      <c r="F13" s="85" t="s">
        <v>182</v>
      </c>
      <c r="G13" s="85"/>
      <c r="H13" s="28">
        <f t="shared" si="0"/>
        <v>0</v>
      </c>
      <c r="I13" s="7" t="s">
        <v>311</v>
      </c>
    </row>
    <row r="14" spans="1:14" ht="18" customHeight="1">
      <c r="A14" s="85" t="s">
        <v>185</v>
      </c>
      <c r="B14" s="85"/>
      <c r="C14" s="85"/>
      <c r="D14" s="13">
        <f>_xlfn.IFNA(VLOOKUP(封面!B1,'2021决算导出'!A:I,9,FALSE),"")</f>
        <v>0</v>
      </c>
      <c r="E14" s="7" t="s">
        <v>179</v>
      </c>
      <c r="F14" s="85" t="s">
        <v>182</v>
      </c>
      <c r="G14" s="85"/>
      <c r="H14" s="28">
        <f t="shared" si="0"/>
        <v>0</v>
      </c>
      <c r="I14" s="7" t="s">
        <v>311</v>
      </c>
    </row>
    <row r="15" spans="1:14" ht="18" customHeight="1">
      <c r="A15" s="85" t="s">
        <v>186</v>
      </c>
      <c r="B15" s="85"/>
      <c r="C15" s="85"/>
      <c r="D15" s="13">
        <f>_xlfn.IFNA(VLOOKUP(封面!B1,'2021决算导出'!A:J,10,FALSE),"")</f>
        <v>0</v>
      </c>
      <c r="E15" s="7" t="s">
        <v>179</v>
      </c>
      <c r="F15" s="85" t="s">
        <v>182</v>
      </c>
      <c r="G15" s="85"/>
      <c r="H15" s="28">
        <f t="shared" si="0"/>
        <v>0</v>
      </c>
      <c r="I15" s="7" t="s">
        <v>312</v>
      </c>
    </row>
    <row r="16" spans="1:14" ht="18" customHeight="1">
      <c r="A16" s="7" t="s">
        <v>187</v>
      </c>
    </row>
    <row r="17" spans="1:13" ht="18" customHeight="1">
      <c r="A17" s="85" t="s">
        <v>414</v>
      </c>
      <c r="B17" s="85"/>
      <c r="C17" s="85"/>
      <c r="D17" s="13">
        <f>_xlfn.IFNA(VLOOKUP(封面!B1,'2021决算导出'!A:K,11,FALSE),"")</f>
        <v>120431832.69</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4908434.9200000018</v>
      </c>
      <c r="I17" s="7" t="s">
        <v>179</v>
      </c>
      <c r="J17" s="29" t="str">
        <f>IF(ISNA(VLOOKUP(封面!B1,'2020决算导出'!A:K,11,FALSE)),"",IF(D17-VLOOKUP(封面!B1,'2020决算导出'!A:K,11,FALSE)&gt;0,"增长","下降"))</f>
        <v>下降</v>
      </c>
      <c r="K17" s="30">
        <f>IF(ISNA(VLOOKUP(封面!B1,'2020决算导出'!A:K,11,FALSE)),"",H17/VLOOKUP(封面!B1,'2020决算导出'!A:K,11,FALSE))</f>
        <v>3.9160877933281137E-2</v>
      </c>
      <c r="L17" s="7" t="s">
        <v>313</v>
      </c>
    </row>
    <row r="18" spans="1:13" ht="18" customHeight="1">
      <c r="A18" s="85" t="s">
        <v>188</v>
      </c>
      <c r="B18" s="85"/>
      <c r="C18" s="85"/>
      <c r="D18" s="13">
        <f>_xlfn.IFNA(VLOOKUP(封面!B1,'2021决算导出'!A:L,12,FALSE),"")</f>
        <v>109680631.47</v>
      </c>
      <c r="E18" s="7" t="s">
        <v>179</v>
      </c>
      <c r="F18" s="85" t="s">
        <v>189</v>
      </c>
      <c r="G18" s="85"/>
      <c r="H18" s="28">
        <f>D18/$D$17</f>
        <v>0.91072791155080779</v>
      </c>
      <c r="I18" s="7" t="s">
        <v>311</v>
      </c>
    </row>
    <row r="19" spans="1:13" ht="18" customHeight="1">
      <c r="A19" s="85" t="s">
        <v>190</v>
      </c>
      <c r="B19" s="85"/>
      <c r="C19" s="85"/>
      <c r="D19" s="13">
        <f>_xlfn.IFNA(VLOOKUP(封面!B1,'2021决算导出'!A:M,13,FALSE),"")</f>
        <v>10751201.220000001</v>
      </c>
      <c r="E19" s="7" t="s">
        <v>179</v>
      </c>
      <c r="F19" s="85" t="s">
        <v>189</v>
      </c>
      <c r="G19" s="85"/>
      <c r="H19" s="28">
        <f t="shared" ref="H19:H20" si="1">D19/$D$17</f>
        <v>8.9272088449192238E-2</v>
      </c>
      <c r="I19" s="7" t="s">
        <v>311</v>
      </c>
    </row>
    <row r="20" spans="1:13" ht="18" customHeight="1">
      <c r="A20" s="85" t="s">
        <v>191</v>
      </c>
      <c r="B20" s="85"/>
      <c r="C20" s="85"/>
      <c r="D20" s="13">
        <f>_xlfn.IFNA(VLOOKUP(封面!B1,'2021决算导出'!A:N,14,FALSE),"")</f>
        <v>0</v>
      </c>
      <c r="E20" s="7" t="s">
        <v>179</v>
      </c>
      <c r="F20" s="85" t="s">
        <v>189</v>
      </c>
      <c r="G20" s="85"/>
      <c r="H20" s="28">
        <f t="shared" si="1"/>
        <v>0</v>
      </c>
      <c r="I20" s="7" t="s">
        <v>312</v>
      </c>
    </row>
    <row r="21" spans="1:13" ht="18" customHeight="1">
      <c r="A21" s="6" t="s">
        <v>192</v>
      </c>
    </row>
    <row r="22" spans="1:13" ht="18" customHeight="1">
      <c r="A22" s="85" t="s">
        <v>415</v>
      </c>
      <c r="B22" s="85"/>
      <c r="C22" s="85"/>
      <c r="D22" s="85"/>
      <c r="E22" s="79">
        <f>_xlfn.IFNA(VLOOKUP(封面!B1,'2021决算导出'!A:O,15,FALSE),"")</f>
        <v>119657904.79000001</v>
      </c>
      <c r="F22" s="79"/>
      <c r="G22" s="14" t="s">
        <v>245</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5340482.1699999869</v>
      </c>
      <c r="J22" s="7" t="s">
        <v>179</v>
      </c>
      <c r="K22" s="29" t="str">
        <f>IF(ISNA(VLOOKUP(封面!B1,'2020决算导出'!A:O,15,FALSE)),"",IF(E22-VLOOKUP(封面!B1,'2020决算导出'!A:O,15,FALSE)&gt;0,"增长","下降"))</f>
        <v>下降</v>
      </c>
      <c r="L22" s="30">
        <f>IF(ISNA(VLOOKUP(封面!B1,'2020决算导出'!A:O,15,FALSE)),"",I22/VLOOKUP(封面!B1,'2020决算导出'!A:O,15,FALSE))</f>
        <v>4.272440868944144E-2</v>
      </c>
      <c r="M22" s="7" t="s">
        <v>309</v>
      </c>
    </row>
    <row r="23" spans="1:13" ht="63.6" customHeight="1">
      <c r="B23" s="86" t="s">
        <v>473</v>
      </c>
      <c r="C23" s="86"/>
      <c r="D23" s="86"/>
      <c r="E23" s="86"/>
      <c r="F23" s="86"/>
      <c r="G23" s="86"/>
      <c r="H23" s="86"/>
      <c r="I23" s="86"/>
      <c r="J23" s="86"/>
      <c r="K23" s="86"/>
      <c r="L23" s="86"/>
      <c r="M23" s="86"/>
    </row>
    <row r="24" spans="1:13" ht="18" customHeight="1">
      <c r="A24" s="6" t="s">
        <v>193</v>
      </c>
    </row>
    <row r="25" spans="1:13" ht="18" customHeight="1">
      <c r="A25" s="7" t="s">
        <v>194</v>
      </c>
    </row>
    <row r="26" spans="1:13" ht="18" customHeight="1">
      <c r="A26" s="85" t="s">
        <v>416</v>
      </c>
      <c r="B26" s="85"/>
      <c r="C26" s="85"/>
      <c r="D26" s="85"/>
      <c r="E26" s="85"/>
      <c r="F26" s="79">
        <f>_xlfn.IFNA(VLOOKUP(封面!B1,'2021决算导出'!A:P,16,FALSE),"")</f>
        <v>119602100.69</v>
      </c>
      <c r="G26" s="79"/>
      <c r="H26" s="7" t="s">
        <v>179</v>
      </c>
      <c r="I26" s="10" t="s">
        <v>195</v>
      </c>
      <c r="J26" s="10"/>
      <c r="K26" s="10"/>
      <c r="L26" s="10"/>
      <c r="M26" s="10"/>
    </row>
    <row r="27" spans="1:13" ht="18" customHeight="1">
      <c r="A27" s="85" t="s">
        <v>198</v>
      </c>
      <c r="B27" s="85"/>
      <c r="C27" s="85"/>
      <c r="D27" s="79">
        <f>_xlfn.IFNA(VLOOKUP(封面!B1,'2021决算导出'!A:Q,17,FALSE),"")</f>
        <v>78092167.900000006</v>
      </c>
      <c r="E27" s="79"/>
      <c r="F27" s="7" t="s">
        <v>179</v>
      </c>
      <c r="G27" s="82" t="s">
        <v>197</v>
      </c>
      <c r="H27" s="82"/>
      <c r="I27" s="28">
        <f>D27/$F$26</f>
        <v>0.65293307934790601</v>
      </c>
      <c r="J27" s="7" t="s">
        <v>311</v>
      </c>
      <c r="K27" s="9"/>
      <c r="L27" s="9"/>
      <c r="M27" s="9"/>
    </row>
    <row r="28" spans="1:13" ht="18" customHeight="1">
      <c r="A28" s="85" t="s">
        <v>199</v>
      </c>
      <c r="B28" s="85"/>
      <c r="C28" s="85"/>
      <c r="D28" s="79">
        <f>_xlfn.IFNA(VLOOKUP(封面!B1,'2021决算导出'!A:R,18,FALSE),"")</f>
        <v>0</v>
      </c>
      <c r="E28" s="79"/>
      <c r="F28" s="7" t="s">
        <v>179</v>
      </c>
      <c r="G28" s="82" t="s">
        <v>197</v>
      </c>
      <c r="H28" s="82"/>
      <c r="I28" s="28">
        <f t="shared" ref="I28:I32" si="2">D28/$F$26</f>
        <v>0</v>
      </c>
      <c r="J28" s="7" t="s">
        <v>311</v>
      </c>
      <c r="K28" s="9"/>
      <c r="L28" s="9"/>
      <c r="M28" s="9"/>
    </row>
    <row r="29" spans="1:13" ht="18" customHeight="1">
      <c r="A29" s="85" t="s">
        <v>196</v>
      </c>
      <c r="B29" s="85"/>
      <c r="C29" s="85"/>
      <c r="D29" s="79">
        <f>_xlfn.IFNA(VLOOKUP(封面!B1,'2021决算导出'!A:S,19,FALSE),"")</f>
        <v>18189489.399999999</v>
      </c>
      <c r="E29" s="79"/>
      <c r="F29" s="7" t="s">
        <v>179</v>
      </c>
      <c r="G29" s="82" t="s">
        <v>197</v>
      </c>
      <c r="H29" s="82"/>
      <c r="I29" s="28">
        <f t="shared" si="2"/>
        <v>0.15208336053516183</v>
      </c>
      <c r="J29" s="7" t="s">
        <v>311</v>
      </c>
    </row>
    <row r="30" spans="1:13" ht="18" customHeight="1">
      <c r="A30" s="85" t="s">
        <v>200</v>
      </c>
      <c r="B30" s="85"/>
      <c r="C30" s="85"/>
      <c r="D30" s="79">
        <f>_xlfn.IFNA(VLOOKUP(封面!B1,'2021决算导出'!A:T,20,FALSE),"")</f>
        <v>8626674.3900000006</v>
      </c>
      <c r="E30" s="79"/>
      <c r="F30" s="7" t="s">
        <v>179</v>
      </c>
      <c r="G30" s="82" t="s">
        <v>197</v>
      </c>
      <c r="H30" s="82"/>
      <c r="I30" s="28">
        <f t="shared" si="2"/>
        <v>7.2128117652044563E-2</v>
      </c>
      <c r="J30" s="7" t="s">
        <v>311</v>
      </c>
    </row>
    <row r="31" spans="1:13" ht="18" customHeight="1">
      <c r="A31" s="85" t="s">
        <v>201</v>
      </c>
      <c r="B31" s="85"/>
      <c r="C31" s="85"/>
      <c r="D31" s="79">
        <f>_xlfn.IFNA(VLOOKUP(封面!B1,'2021决算导出'!A:U,21,FALSE),"")</f>
        <v>0</v>
      </c>
      <c r="E31" s="79"/>
      <c r="F31" s="7" t="s">
        <v>179</v>
      </c>
      <c r="G31" s="82" t="s">
        <v>197</v>
      </c>
      <c r="H31" s="82"/>
      <c r="I31" s="28">
        <f t="shared" si="2"/>
        <v>0</v>
      </c>
      <c r="J31" s="7" t="s">
        <v>311</v>
      </c>
    </row>
    <row r="32" spans="1:13" ht="18" customHeight="1">
      <c r="A32" s="85" t="s">
        <v>202</v>
      </c>
      <c r="B32" s="85"/>
      <c r="C32" s="85"/>
      <c r="D32" s="79">
        <f>_xlfn.IFNA(VLOOKUP(封面!B1,'2021决算导出'!A:V,22,FALSE),"")</f>
        <v>14693769</v>
      </c>
      <c r="E32" s="79"/>
      <c r="F32" s="7" t="s">
        <v>179</v>
      </c>
      <c r="G32" s="82" t="s">
        <v>197</v>
      </c>
      <c r="H32" s="82"/>
      <c r="I32" s="28">
        <f t="shared" si="2"/>
        <v>0.12285544246488769</v>
      </c>
      <c r="J32" s="7" t="s">
        <v>311</v>
      </c>
    </row>
    <row r="33" spans="1:12" ht="18" customHeight="1">
      <c r="A33" s="7" t="s">
        <v>203</v>
      </c>
    </row>
    <row r="34" spans="1:12" ht="18" customHeight="1">
      <c r="A34" s="84" t="s">
        <v>417</v>
      </c>
      <c r="B34" s="84"/>
      <c r="C34" s="84"/>
      <c r="D34" s="84"/>
      <c r="E34" s="79">
        <f>_xlfn.IFNA(VLOOKUP(封面!B1,一般公共预算财政拨款支出决算具体情况!A:C,3,FALSE),"")</f>
        <v>78092167.899999991</v>
      </c>
      <c r="F34" s="79"/>
      <c r="G34" s="7" t="s">
        <v>179</v>
      </c>
      <c r="H34" s="82" t="s">
        <v>418</v>
      </c>
      <c r="I34" s="82"/>
      <c r="J34" s="79">
        <f>_xlfn.IFNA(VLOOKUP(封面!B1,一般公共预算财政拨款支出决算具体情况!A:D,4,FALSE),"")</f>
        <v>73785835.329999998</v>
      </c>
      <c r="K34" s="79"/>
      <c r="L34" s="11" t="s">
        <v>178</v>
      </c>
    </row>
    <row r="35" spans="1:12" ht="18" customHeight="1">
      <c r="B35" s="14" t="str">
        <f>IF(E34&gt;J34,"增加","减少")</f>
        <v>增加</v>
      </c>
      <c r="C35" s="79">
        <f>ABS(E34-J34)</f>
        <v>4306332.5699999928</v>
      </c>
      <c r="D35" s="79"/>
      <c r="E35" s="7" t="s">
        <v>179</v>
      </c>
      <c r="F35" s="14" t="str">
        <f>IF(E34&gt;J34,"增长","下降")</f>
        <v>增长</v>
      </c>
      <c r="G35" s="33">
        <f>IF(J34=0,IF(E34&gt;0,1,""),C35/J34)</f>
        <v>5.8362591556229429E-2</v>
      </c>
      <c r="H35" s="7" t="s">
        <v>312</v>
      </c>
      <c r="I35" s="11" t="s">
        <v>204</v>
      </c>
    </row>
    <row r="36" spans="1:12" ht="18" customHeight="1">
      <c r="A36" s="85" t="s">
        <v>419</v>
      </c>
      <c r="B36" s="85"/>
      <c r="C36" s="85"/>
      <c r="D36" s="85"/>
      <c r="E36" s="79">
        <f>_xlfn.IFNA(VLOOKUP(封面!B1,一般公共预算财政拨款支出决算具体情况!A:E,5,FALSE),"")</f>
        <v>76834467.899999991</v>
      </c>
      <c r="F36" s="79"/>
      <c r="G36" s="7" t="s">
        <v>179</v>
      </c>
      <c r="H36" s="82" t="s">
        <v>418</v>
      </c>
      <c r="I36" s="82"/>
      <c r="J36" s="79">
        <f>_xlfn.IFNA(VLOOKUP(封面!B1,一般公共预算财政拨款支出决算具体情况!A:F,6,FALSE),"")</f>
        <v>72519643.329999998</v>
      </c>
      <c r="K36" s="79"/>
      <c r="L36" s="11" t="s">
        <v>178</v>
      </c>
    </row>
    <row r="37" spans="1:12" ht="18" customHeight="1">
      <c r="A37" s="14"/>
      <c r="B37" s="14" t="str">
        <f>IF(E36&gt;J36,"增加","减少")</f>
        <v>增加</v>
      </c>
      <c r="C37" s="79">
        <f>ABS(E36-J36)</f>
        <v>4314824.5699999928</v>
      </c>
      <c r="D37" s="79"/>
      <c r="E37" s="7" t="s">
        <v>179</v>
      </c>
      <c r="F37" s="14" t="str">
        <f>IF(E36&gt;J36,"增长","下降")</f>
        <v>增长</v>
      </c>
      <c r="G37" s="33">
        <f>IF(J36=0,IF(E36&gt;0,1,""),C37/J36)</f>
        <v>5.949870092942159E-2</v>
      </c>
      <c r="H37" s="7" t="s">
        <v>312</v>
      </c>
    </row>
    <row r="38" spans="1:12" ht="36" customHeight="1">
      <c r="B38" s="80" t="s">
        <v>466</v>
      </c>
      <c r="C38" s="80"/>
      <c r="D38" s="80"/>
      <c r="E38" s="80"/>
      <c r="F38" s="80"/>
      <c r="G38" s="80"/>
      <c r="H38" s="80"/>
      <c r="I38" s="80"/>
      <c r="J38" s="80"/>
      <c r="K38" s="80"/>
      <c r="L38" s="80"/>
    </row>
    <row r="39" spans="1:12" ht="18" customHeight="1">
      <c r="A39" s="85" t="s">
        <v>420</v>
      </c>
      <c r="B39" s="85"/>
      <c r="C39" s="85"/>
      <c r="D39" s="85"/>
      <c r="E39" s="79">
        <f>_xlfn.IFNA(VLOOKUP(封面!B1,一般公共预算财政拨款支出决算具体情况!A:M,13,FALSE),"")</f>
        <v>174080</v>
      </c>
      <c r="F39" s="79"/>
      <c r="G39" s="7" t="s">
        <v>179</v>
      </c>
      <c r="H39" s="82" t="s">
        <v>418</v>
      </c>
      <c r="I39" s="82"/>
      <c r="J39" s="79">
        <f>_xlfn.IFNA(VLOOKUP(封面!B1,一般公共预算财政拨款支出决算具体情况!A:N,14,FALSE),"")</f>
        <v>174080</v>
      </c>
      <c r="K39" s="79"/>
      <c r="L39" s="11" t="s">
        <v>178</v>
      </c>
    </row>
    <row r="40" spans="1:12" ht="18" customHeight="1">
      <c r="A40" s="14"/>
      <c r="B40" s="14" t="str">
        <f>IF(E39&gt;J39,"增加","减少")</f>
        <v>减少</v>
      </c>
      <c r="C40" s="79">
        <f>ABS(E39-J39)</f>
        <v>0</v>
      </c>
      <c r="D40" s="79"/>
      <c r="E40" s="7" t="s">
        <v>179</v>
      </c>
      <c r="F40" s="14" t="str">
        <f>IF(E39&gt;J39,"增长","下降")</f>
        <v>下降</v>
      </c>
      <c r="G40" s="33">
        <f>IF(J39=0,IF(E39&gt;0,1,""),C40/J39)</f>
        <v>0</v>
      </c>
      <c r="H40" s="7" t="s">
        <v>312</v>
      </c>
    </row>
    <row r="41" spans="1:12" ht="36" customHeight="1">
      <c r="B41" s="80" t="s">
        <v>474</v>
      </c>
      <c r="C41" s="80"/>
      <c r="D41" s="80"/>
      <c r="E41" s="80"/>
      <c r="F41" s="80"/>
      <c r="G41" s="80"/>
      <c r="H41" s="80"/>
      <c r="I41" s="80"/>
      <c r="J41" s="80"/>
      <c r="K41" s="80"/>
      <c r="L41" s="80"/>
    </row>
    <row r="42" spans="1:12" ht="18" customHeight="1">
      <c r="A42" s="81" t="s">
        <v>421</v>
      </c>
      <c r="B42" s="81"/>
      <c r="C42" s="81"/>
      <c r="D42" s="81"/>
      <c r="E42" s="79">
        <f>_xlfn.IFNA(VLOOKUP(封面!B1,一般公共预算财政拨款支出决算具体情况!A:O,15,FALSE),"")</f>
        <v>1083620</v>
      </c>
      <c r="F42" s="79"/>
      <c r="G42" s="7" t="s">
        <v>179</v>
      </c>
      <c r="H42" s="82" t="s">
        <v>418</v>
      </c>
      <c r="I42" s="82"/>
      <c r="J42" s="79">
        <f>_xlfn.IFNA(VLOOKUP(封面!B1,一般公共预算财政拨款支出决算具体情况!A:P,16,FALSE),"")</f>
        <v>1092112</v>
      </c>
      <c r="K42" s="79"/>
      <c r="L42" s="11" t="s">
        <v>178</v>
      </c>
    </row>
    <row r="43" spans="1:12" ht="18" customHeight="1">
      <c r="A43" s="14"/>
      <c r="B43" s="14" t="str">
        <f>IF(E42&gt;J42,"增加","减少")</f>
        <v>减少</v>
      </c>
      <c r="C43" s="79">
        <f>ABS(E42-J42)</f>
        <v>8492</v>
      </c>
      <c r="D43" s="79"/>
      <c r="E43" s="7" t="s">
        <v>179</v>
      </c>
      <c r="F43" s="14" t="str">
        <f>IF(E42&gt;J42,"增长","下降")</f>
        <v>下降</v>
      </c>
      <c r="G43" s="33">
        <f>IF(J42=0,IF(E42&gt;0,1,""),C43/J42)</f>
        <v>7.7757592627862348E-3</v>
      </c>
      <c r="H43" s="7" t="s">
        <v>312</v>
      </c>
    </row>
    <row r="44" spans="1:12" ht="36" customHeight="1">
      <c r="B44" s="80" t="s">
        <v>467</v>
      </c>
      <c r="C44" s="80"/>
      <c r="D44" s="80"/>
      <c r="E44" s="80"/>
      <c r="F44" s="80"/>
      <c r="G44" s="80"/>
      <c r="H44" s="80"/>
      <c r="I44" s="80"/>
      <c r="J44" s="80"/>
      <c r="K44" s="80"/>
      <c r="L44" s="80"/>
    </row>
    <row r="45" spans="1:12" ht="18" customHeight="1">
      <c r="A45" s="83" t="s">
        <v>422</v>
      </c>
      <c r="B45" s="83"/>
      <c r="C45" s="83"/>
      <c r="D45" s="83"/>
      <c r="E45" s="79">
        <f>_xlfn.IFNA(VLOOKUP(封面!B1,一般公共预算财政拨款支出决算具体情况!A:Q,17,FALSE),"")</f>
        <v>0</v>
      </c>
      <c r="F45" s="79"/>
      <c r="G45" s="7" t="s">
        <v>179</v>
      </c>
      <c r="H45" s="84" t="s">
        <v>423</v>
      </c>
      <c r="I45" s="84"/>
      <c r="J45" s="84"/>
      <c r="K45" s="84"/>
      <c r="L45" s="11"/>
    </row>
    <row r="46" spans="1:12" ht="18" customHeight="1">
      <c r="A46" s="81" t="s">
        <v>459</v>
      </c>
      <c r="B46" s="81"/>
      <c r="C46" s="81"/>
      <c r="D46" s="81"/>
      <c r="E46" s="79">
        <f>_xlfn.IFNA(VLOOKUP(封面!B1,一般公共预算财政拨款支出决算具体情况!A:S,19,FALSE),"")</f>
        <v>0</v>
      </c>
      <c r="F46" s="79"/>
      <c r="G46" s="7" t="s">
        <v>179</v>
      </c>
      <c r="H46" s="84" t="s">
        <v>424</v>
      </c>
      <c r="I46" s="84"/>
      <c r="J46" s="84"/>
      <c r="K46" s="84"/>
      <c r="L46" s="11"/>
    </row>
    <row r="47" spans="1:12" ht="18" customHeight="1">
      <c r="A47" s="83" t="s">
        <v>425</v>
      </c>
      <c r="B47" s="83"/>
      <c r="C47" s="83"/>
      <c r="D47" s="83"/>
      <c r="E47" s="79">
        <f>_xlfn.IFNA(VLOOKUP(封面!B1,一般公共预算财政拨款支出决算具体情况!A:W,23,FALSE),"")</f>
        <v>18189489.399999999</v>
      </c>
      <c r="F47" s="79"/>
      <c r="G47" s="7" t="s">
        <v>179</v>
      </c>
      <c r="H47" s="82" t="s">
        <v>418</v>
      </c>
      <c r="I47" s="82"/>
      <c r="J47" s="79">
        <f>_xlfn.IFNA(VLOOKUP(封面!B1,一般公共预算财政拨款支出决算具体情况!A:X,24,FALSE),"")</f>
        <v>18078931.699999999</v>
      </c>
      <c r="K47" s="79"/>
      <c r="L47" s="11" t="s">
        <v>178</v>
      </c>
    </row>
    <row r="48" spans="1:12" ht="18" customHeight="1">
      <c r="B48" s="14" t="str">
        <f>IF(E47&gt;J47,"增加","减少")</f>
        <v>增加</v>
      </c>
      <c r="C48" s="79">
        <f>ABS(E47-J47)</f>
        <v>110557.69999999925</v>
      </c>
      <c r="D48" s="79"/>
      <c r="E48" s="7" t="s">
        <v>179</v>
      </c>
      <c r="F48" s="14" t="str">
        <f>IF(E47&gt;J47,"增长","下降")</f>
        <v>增长</v>
      </c>
      <c r="G48" s="33">
        <f>IF(J47=0,IF(E47&gt;0,1,""),C48/J47)</f>
        <v>6.1152783712324806E-3</v>
      </c>
      <c r="H48" s="7" t="s">
        <v>312</v>
      </c>
      <c r="I48" s="11" t="s">
        <v>204</v>
      </c>
    </row>
    <row r="49" spans="1:12" ht="18" customHeight="1">
      <c r="A49" s="81" t="s">
        <v>426</v>
      </c>
      <c r="B49" s="81"/>
      <c r="C49" s="81"/>
      <c r="D49" s="81"/>
      <c r="E49" s="79">
        <f>_xlfn.IFNA(VLOOKUP(封面!B1,一般公共预算财政拨款支出决算具体情况!A:Y,25,FALSE),"")</f>
        <v>18189489.399999999</v>
      </c>
      <c r="F49" s="79"/>
      <c r="G49" s="7" t="s">
        <v>179</v>
      </c>
      <c r="H49" s="82" t="s">
        <v>418</v>
      </c>
      <c r="I49" s="82"/>
      <c r="J49" s="79">
        <f>_xlfn.IFNA(VLOOKUP(封面!B1,一般公共预算财政拨款支出决算具体情况!A:Z,26,FALSE),"")</f>
        <v>18078931.699999999</v>
      </c>
      <c r="K49" s="79"/>
      <c r="L49" s="11" t="s">
        <v>178</v>
      </c>
    </row>
    <row r="50" spans="1:12" ht="18" customHeight="1">
      <c r="A50" s="14"/>
      <c r="B50" s="14" t="str">
        <f>IF(E49&gt;J49,"增加","减少")</f>
        <v>增加</v>
      </c>
      <c r="C50" s="79">
        <f>ABS(E49-J49)</f>
        <v>110557.69999999925</v>
      </c>
      <c r="D50" s="79"/>
      <c r="E50" s="7" t="s">
        <v>179</v>
      </c>
      <c r="F50" s="14" t="str">
        <f>IF(E49&gt;J49,"增长","下降")</f>
        <v>增长</v>
      </c>
      <c r="G50" s="33">
        <f>IF(J49=0,IF(E49&gt;0,1,""),C50/J49)</f>
        <v>6.1152783712324806E-3</v>
      </c>
      <c r="H50" s="7" t="s">
        <v>312</v>
      </c>
    </row>
    <row r="51" spans="1:12" ht="36" customHeight="1">
      <c r="B51" s="80" t="s">
        <v>468</v>
      </c>
      <c r="C51" s="80"/>
      <c r="D51" s="80"/>
      <c r="E51" s="80"/>
      <c r="F51" s="80"/>
      <c r="G51" s="80"/>
      <c r="H51" s="80"/>
      <c r="I51" s="80"/>
      <c r="J51" s="80"/>
      <c r="K51" s="80"/>
      <c r="L51" s="80"/>
    </row>
    <row r="52" spans="1:12" ht="18" customHeight="1">
      <c r="A52" s="83" t="s">
        <v>427</v>
      </c>
      <c r="B52" s="83"/>
      <c r="C52" s="83"/>
      <c r="D52" s="83"/>
      <c r="E52" s="79">
        <f>_xlfn.IFNA(VLOOKUP(封面!B1,一般公共预算财政拨款支出决算具体情况!A:AC,29,FALSE),"")</f>
        <v>8626674.3900000006</v>
      </c>
      <c r="F52" s="79"/>
      <c r="G52" s="7" t="s">
        <v>179</v>
      </c>
      <c r="H52" s="82" t="s">
        <v>418</v>
      </c>
      <c r="I52" s="82"/>
      <c r="J52" s="79">
        <f>_xlfn.IFNA(VLOOKUP(封面!B1,一般公共预算财政拨款支出决算具体情况!A:AD,30,FALSE),"")</f>
        <v>7536940.2999999998</v>
      </c>
      <c r="K52" s="79"/>
      <c r="L52" s="11" t="s">
        <v>178</v>
      </c>
    </row>
    <row r="53" spans="1:12" ht="18" customHeight="1">
      <c r="B53" s="14" t="str">
        <f>IF(E52&gt;J52,"增加","减少")</f>
        <v>增加</v>
      </c>
      <c r="C53" s="79">
        <f>ABS(E52-J52)</f>
        <v>1089734.0900000008</v>
      </c>
      <c r="D53" s="79"/>
      <c r="E53" s="7" t="s">
        <v>179</v>
      </c>
      <c r="F53" s="14" t="str">
        <f>IF(E52&gt;J52,"增长","下降")</f>
        <v>增长</v>
      </c>
      <c r="G53" s="33">
        <f>IF(J52=0,IF(E52&gt;0,1,""),C53/J52)</f>
        <v>0.14458573991889001</v>
      </c>
      <c r="H53" s="7" t="s">
        <v>312</v>
      </c>
      <c r="I53" s="11" t="s">
        <v>204</v>
      </c>
    </row>
    <row r="54" spans="1:12" ht="18" customHeight="1">
      <c r="A54" s="81" t="s">
        <v>428</v>
      </c>
      <c r="B54" s="81"/>
      <c r="C54" s="81"/>
      <c r="D54" s="81"/>
      <c r="E54" s="79">
        <f>_xlfn.IFNA(VLOOKUP(封面!B1,一般公共预算财政拨款支出决算具体情况!A:AE,31,FALSE),"")</f>
        <v>8626674.3900000006</v>
      </c>
      <c r="F54" s="79"/>
      <c r="G54" s="7" t="s">
        <v>179</v>
      </c>
      <c r="H54" s="82" t="s">
        <v>418</v>
      </c>
      <c r="I54" s="82"/>
      <c r="J54" s="79">
        <f>_xlfn.IFNA(VLOOKUP(封面!B1,一般公共预算财政拨款支出决算具体情况!A:AF,32,FALSE),"")</f>
        <v>7536940.2999999998</v>
      </c>
      <c r="K54" s="79"/>
      <c r="L54" s="11" t="s">
        <v>178</v>
      </c>
    </row>
    <row r="55" spans="1:12" ht="18" customHeight="1">
      <c r="A55" s="14"/>
      <c r="B55" s="14" t="str">
        <f>IF(E54&gt;J54,"增加","减少")</f>
        <v>增加</v>
      </c>
      <c r="C55" s="79">
        <f>ABS(E54-J54)</f>
        <v>1089734.0900000008</v>
      </c>
      <c r="D55" s="79"/>
      <c r="E55" s="7" t="s">
        <v>179</v>
      </c>
      <c r="F55" s="14" t="str">
        <f>IF(E54&gt;J54,"增长","下降")</f>
        <v>增长</v>
      </c>
      <c r="G55" s="33">
        <f>IF(J54=0,IF(E54&gt;0,1,""),C55/J54)</f>
        <v>0.14458573991889001</v>
      </c>
      <c r="H55" s="7" t="s">
        <v>312</v>
      </c>
    </row>
    <row r="56" spans="1:12" ht="36" customHeight="1">
      <c r="B56" s="80" t="s">
        <v>469</v>
      </c>
      <c r="C56" s="80"/>
      <c r="D56" s="80"/>
      <c r="E56" s="80"/>
      <c r="F56" s="80"/>
      <c r="G56" s="80"/>
      <c r="H56" s="80"/>
      <c r="I56" s="80"/>
      <c r="J56" s="80"/>
      <c r="K56" s="80"/>
      <c r="L56" s="80"/>
    </row>
    <row r="57" spans="1:12" ht="18" customHeight="1">
      <c r="A57" s="83" t="s">
        <v>429</v>
      </c>
      <c r="B57" s="83"/>
      <c r="C57" s="83"/>
      <c r="D57" s="83"/>
      <c r="E57" s="79">
        <f>_xlfn.IFNA(VLOOKUP(封面!B1,一般公共预算财政拨款支出决算具体情况!A:AG,33,FALSE),"")</f>
        <v>0</v>
      </c>
      <c r="F57" s="79"/>
      <c r="G57" s="7" t="s">
        <v>179</v>
      </c>
      <c r="H57" s="82" t="s">
        <v>418</v>
      </c>
      <c r="I57" s="82"/>
      <c r="J57" s="79">
        <f>_xlfn.IFNA(VLOOKUP(封面!B1,一般公共预算财政拨款支出决算具体情况!A:AH,34,FALSE),"")</f>
        <v>0</v>
      </c>
      <c r="K57" s="79"/>
      <c r="L57" s="11" t="s">
        <v>178</v>
      </c>
    </row>
    <row r="58" spans="1:12" ht="18" customHeight="1">
      <c r="A58" s="83" t="s">
        <v>460</v>
      </c>
      <c r="B58" s="83"/>
      <c r="C58" s="83"/>
      <c r="D58" s="83"/>
      <c r="E58" s="79">
        <f>_xlfn.IFNA(VLOOKUP(封面!B1,一般公共预算财政拨款支出决算具体情况!A:AK,37,FALSE),"")</f>
        <v>14693769</v>
      </c>
      <c r="F58" s="79"/>
      <c r="G58" s="7" t="s">
        <v>179</v>
      </c>
      <c r="H58" s="82" t="s">
        <v>418</v>
      </c>
      <c r="I58" s="82"/>
      <c r="J58" s="79">
        <f>_xlfn.IFNA(VLOOKUP(封面!B1,一般公共预算财政拨款支出决算具体情况!A:AL,38,FALSE),"")</f>
        <v>13963021.199999999</v>
      </c>
      <c r="K58" s="79"/>
      <c r="L58" s="11" t="s">
        <v>178</v>
      </c>
    </row>
    <row r="59" spans="1:12" ht="18" customHeight="1">
      <c r="B59" s="14" t="str">
        <f>IF(E58&gt;J58,"增加","减少")</f>
        <v>增加</v>
      </c>
      <c r="C59" s="79">
        <f>ABS(E58-J58)</f>
        <v>730747.80000000075</v>
      </c>
      <c r="D59" s="79"/>
      <c r="E59" s="7" t="s">
        <v>179</v>
      </c>
      <c r="F59" s="14" t="str">
        <f>IF(E58&gt;J58,"增长","下降")</f>
        <v>增长</v>
      </c>
      <c r="G59" s="33">
        <f>IF(J58=0,IF(E58&gt;0,1,""),C59/J58)</f>
        <v>5.2334504799004443E-2</v>
      </c>
      <c r="H59" s="7" t="s">
        <v>312</v>
      </c>
      <c r="I59" s="11" t="s">
        <v>204</v>
      </c>
    </row>
    <row r="60" spans="1:12" ht="18" customHeight="1">
      <c r="A60" s="81" t="s">
        <v>430</v>
      </c>
      <c r="B60" s="81"/>
      <c r="C60" s="81"/>
      <c r="D60" s="81"/>
      <c r="E60" s="79">
        <f>_xlfn.IFNA(VLOOKUP(封面!B1,一般公共预算财政拨款支出决算具体情况!A:AM,39,FALSE),"")</f>
        <v>14693769</v>
      </c>
      <c r="F60" s="79"/>
      <c r="G60" s="7" t="s">
        <v>179</v>
      </c>
      <c r="H60" s="82" t="s">
        <v>418</v>
      </c>
      <c r="I60" s="82"/>
      <c r="J60" s="79">
        <f>_xlfn.IFNA(VLOOKUP(封面!B1,一般公共预算财政拨款支出决算具体情况!A:AN,40,FALSE),"")</f>
        <v>13963021.199999999</v>
      </c>
      <c r="K60" s="79"/>
      <c r="L60" s="11" t="s">
        <v>178</v>
      </c>
    </row>
    <row r="61" spans="1:12" ht="18" customHeight="1">
      <c r="A61" s="14"/>
      <c r="B61" s="14" t="str">
        <f>IF(E60&gt;J60,"增加","减少")</f>
        <v>增加</v>
      </c>
      <c r="C61" s="79">
        <f>ABS(E60-J60)</f>
        <v>730747.80000000075</v>
      </c>
      <c r="D61" s="79"/>
      <c r="E61" s="7" t="s">
        <v>179</v>
      </c>
      <c r="F61" s="14" t="str">
        <f>IF(E60&gt;J60,"增长","下降")</f>
        <v>增长</v>
      </c>
      <c r="G61" s="33">
        <f>IF(J60=0,IF(E60&gt;0,1,""),C61/J60)</f>
        <v>5.2334504799004443E-2</v>
      </c>
      <c r="H61" s="7" t="s">
        <v>312</v>
      </c>
    </row>
    <row r="62" spans="1:12" ht="36" customHeight="1">
      <c r="B62" s="80" t="s">
        <v>470</v>
      </c>
      <c r="C62" s="80"/>
      <c r="D62" s="80"/>
      <c r="E62" s="80"/>
      <c r="F62" s="80"/>
      <c r="G62" s="80"/>
      <c r="H62" s="80"/>
      <c r="I62" s="80"/>
      <c r="J62" s="80"/>
      <c r="K62" s="80"/>
      <c r="L62" s="80"/>
    </row>
    <row r="63" spans="1:12" ht="18" customHeight="1">
      <c r="A63" s="6" t="s">
        <v>205</v>
      </c>
    </row>
    <row r="64" spans="1:12" ht="18" customHeight="1">
      <c r="A64" s="7" t="str">
        <f>IF(_xlfn.IFNA(VLOOKUP(封面!B1,'2021决算导出'!A:W,23,FALSE),"")=0,"本年度无此项支出。","")</f>
        <v>本年度无此项支出。</v>
      </c>
    </row>
    <row r="65" spans="1:13" ht="18" customHeight="1">
      <c r="A65" s="6" t="s">
        <v>206</v>
      </c>
    </row>
    <row r="66" spans="1:13" ht="18" customHeight="1">
      <c r="A66" s="7" t="s">
        <v>207</v>
      </c>
    </row>
    <row r="67" spans="1:13" ht="18" customHeight="1">
      <c r="A67" s="6" t="s">
        <v>208</v>
      </c>
    </row>
    <row r="68" spans="1:13" ht="18" customHeight="1">
      <c r="A68" s="7" t="s">
        <v>431</v>
      </c>
      <c r="G68" s="79">
        <f>_xlfn.IFNA(VLOOKUP(封面!B1,'2021决算导出'!A:AA,27,FALSE),"")</f>
        <v>109680631.47</v>
      </c>
      <c r="H68" s="79"/>
      <c r="I68" s="11" t="s">
        <v>179</v>
      </c>
    </row>
    <row r="69" spans="1:13" ht="130.15" customHeight="1">
      <c r="A69" s="80" t="s">
        <v>209</v>
      </c>
      <c r="B69" s="80"/>
      <c r="C69" s="80"/>
      <c r="D69" s="80"/>
      <c r="E69" s="80"/>
      <c r="F69" s="80"/>
      <c r="G69" s="80"/>
      <c r="H69" s="80"/>
      <c r="I69" s="80"/>
      <c r="J69" s="80"/>
      <c r="K69" s="80"/>
      <c r="L69" s="80"/>
      <c r="M69" s="80"/>
    </row>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sheetData>
  <mergeCells count="113">
    <mergeCell ref="A6:B6"/>
    <mergeCell ref="A17:C17"/>
    <mergeCell ref="A1:M1"/>
    <mergeCell ref="A18:C18"/>
    <mergeCell ref="F18:G18"/>
    <mergeCell ref="A13:C13"/>
    <mergeCell ref="F13:G13"/>
    <mergeCell ref="A14:C14"/>
    <mergeCell ref="F14:G14"/>
    <mergeCell ref="A15:C15"/>
    <mergeCell ref="F15:G15"/>
    <mergeCell ref="A10:C10"/>
    <mergeCell ref="A11:C11"/>
    <mergeCell ref="F11:G11"/>
    <mergeCell ref="A12:C12"/>
    <mergeCell ref="F12:G12"/>
    <mergeCell ref="D27:E27"/>
    <mergeCell ref="G27:H27"/>
    <mergeCell ref="D28:E28"/>
    <mergeCell ref="G28:H28"/>
    <mergeCell ref="A29:C29"/>
    <mergeCell ref="A27:C27"/>
    <mergeCell ref="A28:C28"/>
    <mergeCell ref="D29:E29"/>
    <mergeCell ref="A8:C8"/>
    <mergeCell ref="B23:M23"/>
    <mergeCell ref="A26:E26"/>
    <mergeCell ref="F26:G26"/>
    <mergeCell ref="A19:C19"/>
    <mergeCell ref="F19:G19"/>
    <mergeCell ref="A20:C20"/>
    <mergeCell ref="F20:G20"/>
    <mergeCell ref="A22:D22"/>
    <mergeCell ref="E22:F22"/>
    <mergeCell ref="A34:D34"/>
    <mergeCell ref="E34:F34"/>
    <mergeCell ref="H34:I34"/>
    <mergeCell ref="J34:K34"/>
    <mergeCell ref="D32:E32"/>
    <mergeCell ref="G32:H32"/>
    <mergeCell ref="A32:C32"/>
    <mergeCell ref="G31:H31"/>
    <mergeCell ref="G29:H29"/>
    <mergeCell ref="A30:C30"/>
    <mergeCell ref="D30:E30"/>
    <mergeCell ref="G30:H30"/>
    <mergeCell ref="A31:C31"/>
    <mergeCell ref="D31:E31"/>
    <mergeCell ref="A39:D39"/>
    <mergeCell ref="E39:F39"/>
    <mergeCell ref="H39:I39"/>
    <mergeCell ref="J39:K39"/>
    <mergeCell ref="B38:L38"/>
    <mergeCell ref="C35:D35"/>
    <mergeCell ref="C37:D37"/>
    <mergeCell ref="A36:D36"/>
    <mergeCell ref="E36:F36"/>
    <mergeCell ref="H36:I36"/>
    <mergeCell ref="J36:K36"/>
    <mergeCell ref="C43:D43"/>
    <mergeCell ref="B44:L44"/>
    <mergeCell ref="A45:D45"/>
    <mergeCell ref="E45:F45"/>
    <mergeCell ref="C40:D40"/>
    <mergeCell ref="B41:L41"/>
    <mergeCell ref="A42:D42"/>
    <mergeCell ref="E42:F42"/>
    <mergeCell ref="H42:I42"/>
    <mergeCell ref="J42:K42"/>
    <mergeCell ref="H45:K45"/>
    <mergeCell ref="A46:D46"/>
    <mergeCell ref="E46:F46"/>
    <mergeCell ref="H46:K46"/>
    <mergeCell ref="A57:D57"/>
    <mergeCell ref="E57:F57"/>
    <mergeCell ref="A54:D54"/>
    <mergeCell ref="E54:F54"/>
    <mergeCell ref="H54:I54"/>
    <mergeCell ref="J54:K54"/>
    <mergeCell ref="C55:D55"/>
    <mergeCell ref="B56:L56"/>
    <mergeCell ref="H57:I57"/>
    <mergeCell ref="J57:K57"/>
    <mergeCell ref="A47:D47"/>
    <mergeCell ref="E47:F47"/>
    <mergeCell ref="H47:I47"/>
    <mergeCell ref="J47:K47"/>
    <mergeCell ref="C48:D48"/>
    <mergeCell ref="A49:D49"/>
    <mergeCell ref="G68:H68"/>
    <mergeCell ref="A69:M69"/>
    <mergeCell ref="A4:M4"/>
    <mergeCell ref="B62:L62"/>
    <mergeCell ref="C59:D59"/>
    <mergeCell ref="A60:D60"/>
    <mergeCell ref="E60:F60"/>
    <mergeCell ref="H60:I60"/>
    <mergeCell ref="J60:K60"/>
    <mergeCell ref="C61:D61"/>
    <mergeCell ref="A58:D58"/>
    <mergeCell ref="E58:F58"/>
    <mergeCell ref="H58:I58"/>
    <mergeCell ref="J58:K58"/>
    <mergeCell ref="E49:F49"/>
    <mergeCell ref="H49:I49"/>
    <mergeCell ref="J49:K49"/>
    <mergeCell ref="C50:D50"/>
    <mergeCell ref="A52:D52"/>
    <mergeCell ref="E52:F52"/>
    <mergeCell ref="H52:I52"/>
    <mergeCell ref="J52:K52"/>
    <mergeCell ref="C53:D53"/>
    <mergeCell ref="B51:L5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dimension ref="A1:N36"/>
  <sheetViews>
    <sheetView tabSelected="1" workbookViewId="0">
      <selection activeCell="H33" sqref="H33"/>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
      </c>
    </row>
    <row r="4" spans="1:14" ht="18" customHeight="1">
      <c r="A4" s="7" t="s">
        <v>432</v>
      </c>
      <c r="F4" s="79">
        <f>_xlfn.IFNA(VLOOKUP(封面!B1,'2021决算导出'!A:AB,28,FALSE),"")</f>
        <v>31664.39</v>
      </c>
      <c r="G4" s="79"/>
      <c r="H4" s="7" t="s">
        <v>179</v>
      </c>
      <c r="I4" s="7" t="s">
        <v>433</v>
      </c>
    </row>
    <row r="5" spans="1:14" ht="18" customHeight="1">
      <c r="A5" s="87">
        <f>_xlfn.IFNA(VLOOKUP(封面!B1,'2021决算导出'!A:AC,29,FALSE),"")</f>
        <v>54000</v>
      </c>
      <c r="B5" s="87"/>
      <c r="C5" s="7" t="s">
        <v>178</v>
      </c>
      <c r="D5" s="29" t="str">
        <f>IF(F4&gt;A5,"增加","减少")</f>
        <v>减少</v>
      </c>
      <c r="E5" s="87">
        <f>ABS(F4-A5)</f>
        <v>22335.61</v>
      </c>
      <c r="F5" s="87"/>
      <c r="G5" s="7" t="s">
        <v>212</v>
      </c>
    </row>
    <row r="6" spans="1:14" ht="18" customHeight="1">
      <c r="A6" s="7" t="s">
        <v>213</v>
      </c>
    </row>
    <row r="7" spans="1:14" ht="18" customHeight="1">
      <c r="A7" s="54" t="s">
        <v>434</v>
      </c>
      <c r="B7" s="18"/>
      <c r="C7" s="18"/>
      <c r="D7" s="18"/>
      <c r="E7" s="18"/>
      <c r="F7" s="18"/>
      <c r="G7" s="18"/>
      <c r="H7" s="18"/>
      <c r="I7" s="18"/>
      <c r="J7" s="18"/>
      <c r="K7" s="18"/>
      <c r="L7" s="18"/>
      <c r="M7" s="18"/>
      <c r="N7" s="18"/>
    </row>
    <row r="8" spans="1:14" ht="18" customHeight="1">
      <c r="A8" s="7" t="s">
        <v>214</v>
      </c>
    </row>
    <row r="9" spans="1:14" ht="39" customHeight="1">
      <c r="A9" s="88" t="s">
        <v>435</v>
      </c>
      <c r="B9" s="88"/>
      <c r="C9" s="88"/>
      <c r="D9" s="88"/>
      <c r="E9" s="88"/>
      <c r="F9" s="88"/>
      <c r="G9" s="88"/>
      <c r="H9" s="88"/>
      <c r="I9" s="88"/>
      <c r="J9" s="88"/>
      <c r="K9" s="88"/>
      <c r="L9" s="88"/>
      <c r="M9" s="88"/>
      <c r="N9" s="88"/>
    </row>
    <row r="10" spans="1:14" ht="18" customHeight="1">
      <c r="A10" s="7" t="s">
        <v>215</v>
      </c>
    </row>
    <row r="11" spans="1:14" ht="18" customHeight="1">
      <c r="A11" s="85" t="s">
        <v>436</v>
      </c>
      <c r="B11" s="85"/>
      <c r="C11" s="34">
        <f>_xlfn.IFNA(VLOOKUP(封面!B1,'2021决算导出'!A:AI,35,FALSE),"")</f>
        <v>31664.39</v>
      </c>
      <c r="D11" s="7" t="s">
        <v>179</v>
      </c>
      <c r="E11" s="85" t="s">
        <v>437</v>
      </c>
      <c r="F11" s="85"/>
      <c r="G11" s="85"/>
      <c r="H11" s="87">
        <f>_xlfn.IFNA(VLOOKUP(封面!B1,'2021决算导出'!A:AJ,36,FALSE),"")</f>
        <v>54000</v>
      </c>
      <c r="I11" s="87"/>
      <c r="J11" s="15" t="s">
        <v>178</v>
      </c>
      <c r="K11" s="29" t="str">
        <f>IF(C11&gt;H11,"增加","减少")</f>
        <v>减少</v>
      </c>
      <c r="L11" s="87">
        <f>ABS(C11-H11)</f>
        <v>22335.61</v>
      </c>
      <c r="M11" s="87"/>
      <c r="N11" s="7" t="s">
        <v>211</v>
      </c>
    </row>
    <row r="12" spans="1:14" ht="18" customHeight="1">
      <c r="A12" s="85" t="s">
        <v>438</v>
      </c>
      <c r="B12" s="85"/>
      <c r="C12" s="85"/>
      <c r="D12" s="85"/>
      <c r="E12" s="85"/>
      <c r="F12" s="87">
        <f>_xlfn.IFNA(VLOOKUP(封面!B1,'2021决算导出'!A:AK,37,FALSE),"")</f>
        <v>0</v>
      </c>
      <c r="G12" s="87"/>
      <c r="H12" s="16" t="s">
        <v>179</v>
      </c>
      <c r="I12" s="85" t="s">
        <v>437</v>
      </c>
      <c r="J12" s="85"/>
      <c r="K12" s="85"/>
      <c r="L12" s="87">
        <f>_xlfn.IFNA(VLOOKUP(封面!B1,'2021决算导出'!A:AL,38,FALSE),"")</f>
        <v>0</v>
      </c>
      <c r="M12" s="87"/>
      <c r="N12" s="7" t="s">
        <v>178</v>
      </c>
    </row>
    <row r="13" spans="1:14" ht="18" customHeight="1">
      <c r="A13" s="14" t="str">
        <f>IF(F12&gt;L12,"增加","减少")</f>
        <v>减少</v>
      </c>
      <c r="B13" s="87">
        <f>ABS(F12-L12)</f>
        <v>0</v>
      </c>
      <c r="C13" s="87"/>
      <c r="D13" s="7" t="s">
        <v>211</v>
      </c>
      <c r="H13" s="87"/>
      <c r="I13" s="87"/>
      <c r="J13" s="15"/>
    </row>
    <row r="14" spans="1:14" ht="36" customHeight="1">
      <c r="A14" s="80" t="s">
        <v>471</v>
      </c>
      <c r="B14" s="80"/>
      <c r="C14" s="80"/>
      <c r="D14" s="80"/>
      <c r="E14" s="80"/>
      <c r="F14" s="80"/>
      <c r="G14" s="80"/>
      <c r="H14" s="80"/>
      <c r="I14" s="80"/>
      <c r="J14" s="80"/>
      <c r="K14" s="80"/>
      <c r="L14" s="80"/>
      <c r="M14" s="80"/>
      <c r="N14" s="80"/>
    </row>
    <row r="15" spans="1:14" ht="18" customHeight="1">
      <c r="A15" s="85" t="s">
        <v>439</v>
      </c>
      <c r="B15" s="85"/>
      <c r="C15" s="85"/>
      <c r="D15" s="8">
        <f>_xlfn.IFNA(VLOOKUP(封面!B1,'2021决算导出'!A:AM,39,FALSE),"")</f>
        <v>0</v>
      </c>
      <c r="E15" s="7" t="s">
        <v>216</v>
      </c>
      <c r="F15" s="85" t="s">
        <v>217</v>
      </c>
      <c r="G15" s="85"/>
      <c r="H15" s="87">
        <f>IF(D15=0,0,F12/D15)</f>
        <v>0</v>
      </c>
      <c r="I15" s="87"/>
      <c r="J15" s="7" t="s">
        <v>211</v>
      </c>
    </row>
    <row r="16" spans="1:14" ht="18" customHeight="1">
      <c r="A16" s="82" t="s">
        <v>440</v>
      </c>
      <c r="B16" s="82"/>
      <c r="C16" s="82"/>
      <c r="D16" s="82"/>
      <c r="E16" s="82"/>
      <c r="F16" s="87">
        <f>_xlfn.IFNA(VLOOKUP(封面!B1,'2021决算导出'!A:AO,41,FALSE),"")</f>
        <v>31664.39</v>
      </c>
      <c r="G16" s="87" t="s">
        <v>179</v>
      </c>
      <c r="H16" s="7" t="s">
        <v>179</v>
      </c>
      <c r="I16" s="7" t="s">
        <v>437</v>
      </c>
      <c r="L16" s="87">
        <f>_xlfn.IFNA(VLOOKUP(封面!B1,'2021决算导出'!A:AP,42,FALSE),"")</f>
        <v>54000</v>
      </c>
      <c r="M16" s="87" t="s">
        <v>179</v>
      </c>
      <c r="N16" s="7" t="s">
        <v>179</v>
      </c>
    </row>
    <row r="17" spans="1:14" ht="18" customHeight="1">
      <c r="A17" s="14" t="str">
        <f>IF(F16&gt;L16,"增加","减少")</f>
        <v>减少</v>
      </c>
      <c r="B17" s="87">
        <f>ABS(F16-L16)</f>
        <v>22335.61</v>
      </c>
      <c r="C17" s="87"/>
      <c r="D17" s="7" t="s">
        <v>211</v>
      </c>
    </row>
    <row r="18" spans="1:14" ht="36" customHeight="1">
      <c r="A18" s="80" t="s">
        <v>218</v>
      </c>
      <c r="B18" s="80"/>
      <c r="C18" s="80"/>
      <c r="D18" s="80"/>
      <c r="E18" s="80"/>
      <c r="F18" s="80"/>
      <c r="G18" s="80"/>
      <c r="H18" s="80"/>
      <c r="I18" s="80"/>
      <c r="J18" s="80"/>
      <c r="K18" s="80"/>
      <c r="L18" s="80"/>
      <c r="M18" s="80"/>
      <c r="N18" s="80"/>
    </row>
    <row r="19" spans="1:14" ht="18" customHeight="1">
      <c r="A19" s="85" t="s">
        <v>441</v>
      </c>
      <c r="B19" s="85"/>
      <c r="C19" s="85"/>
      <c r="D19" s="85"/>
      <c r="E19" s="85"/>
      <c r="F19" s="85"/>
      <c r="G19" s="87">
        <f>_xlfn.IFNA(VLOOKUP(封面!B1,'2021决算导出'!A:AQ,43,FALSE),"")</f>
        <v>5585</v>
      </c>
      <c r="H19" s="87" t="s">
        <v>179</v>
      </c>
      <c r="I19" s="7" t="s">
        <v>179</v>
      </c>
      <c r="J19" s="7" t="s">
        <v>219</v>
      </c>
      <c r="L19" s="87">
        <f>_xlfn.IFNA(VLOOKUP(封面!B1,'2021决算导出'!A:AR,44,FALSE),"")</f>
        <v>18600.2</v>
      </c>
      <c r="M19" s="87" t="s">
        <v>179</v>
      </c>
      <c r="N19" s="7" t="s">
        <v>179</v>
      </c>
    </row>
    <row r="20" spans="1:14" ht="18" customHeight="1">
      <c r="A20" s="85" t="s">
        <v>220</v>
      </c>
      <c r="B20" s="85"/>
      <c r="C20" s="87">
        <f>_xlfn.IFNA(VLOOKUP(封面!B1,'2021决算导出'!A:AS,45,FALSE),"")</f>
        <v>5301.19</v>
      </c>
      <c r="D20" s="87" t="s">
        <v>179</v>
      </c>
      <c r="E20" s="7" t="s">
        <v>179</v>
      </c>
      <c r="F20" s="85" t="s">
        <v>221</v>
      </c>
      <c r="G20" s="85"/>
      <c r="H20" s="85"/>
      <c r="I20" s="87">
        <f>_xlfn.IFNA(VLOOKUP(封面!B1,'2021决算导出'!A:AT,46,FALSE),"")</f>
        <v>2178</v>
      </c>
      <c r="J20" s="87" t="s">
        <v>179</v>
      </c>
      <c r="K20" s="7" t="s">
        <v>211</v>
      </c>
    </row>
    <row r="21" spans="1:14" ht="18" customHeight="1">
      <c r="A21" s="85" t="s">
        <v>442</v>
      </c>
      <c r="B21" s="85"/>
      <c r="C21" s="85"/>
      <c r="D21" s="8">
        <f>_xlfn.IFNA(VLOOKUP(封面!B1,'2021决算导出'!A:AU,47,FALSE),"")</f>
        <v>2</v>
      </c>
      <c r="E21" s="84" t="s">
        <v>403</v>
      </c>
      <c r="F21" s="84"/>
      <c r="G21" s="84"/>
      <c r="H21" s="84"/>
      <c r="I21" s="84"/>
      <c r="J21" s="84"/>
      <c r="K21" s="84"/>
      <c r="L21" s="84"/>
      <c r="M21" s="53">
        <f>F16/D21</f>
        <v>15832.195</v>
      </c>
      <c r="N21" s="7" t="s">
        <v>211</v>
      </c>
    </row>
    <row r="22" spans="1:14" ht="18" customHeight="1">
      <c r="A22" s="6" t="s">
        <v>222</v>
      </c>
    </row>
    <row r="23" spans="1:14" ht="18" customHeight="1">
      <c r="A23" s="7" t="s">
        <v>223</v>
      </c>
    </row>
    <row r="24" spans="1:14" ht="18" customHeight="1">
      <c r="A24" s="6" t="s">
        <v>224</v>
      </c>
    </row>
    <row r="25" spans="1:14" ht="18" customHeight="1">
      <c r="A25" s="85" t="s">
        <v>443</v>
      </c>
      <c r="B25" s="85"/>
      <c r="C25" s="85"/>
      <c r="D25" s="85"/>
      <c r="E25" s="79">
        <f>_xlfn.IFNA(VLOOKUP(封面!B1,'2021决算导出'!A:AW,49,FALSE),"")</f>
        <v>3073928.16</v>
      </c>
      <c r="F25" s="79"/>
      <c r="G25" s="7" t="s">
        <v>179</v>
      </c>
      <c r="H25" s="85" t="s">
        <v>225</v>
      </c>
      <c r="I25" s="85"/>
      <c r="J25" s="85"/>
      <c r="K25" s="85"/>
      <c r="L25" s="79">
        <f>_xlfn.IFNA(VLOOKUP(封面!B1,'2021决算导出'!A:AX,50,FALSE),"")</f>
        <v>1501970.31</v>
      </c>
      <c r="M25" s="79" t="s">
        <v>179</v>
      </c>
      <c r="N25" s="7" t="s">
        <v>179</v>
      </c>
    </row>
    <row r="26" spans="1:14" ht="18" customHeight="1">
      <c r="A26" s="85" t="s">
        <v>226</v>
      </c>
      <c r="B26" s="85"/>
      <c r="C26" s="85"/>
      <c r="D26" s="79">
        <f>_xlfn.IFNA(VLOOKUP(封面!B1,'2021决算导出'!A:AY,51,FALSE),"")</f>
        <v>0</v>
      </c>
      <c r="E26" s="79" t="s">
        <v>179</v>
      </c>
      <c r="F26" s="7" t="s">
        <v>179</v>
      </c>
      <c r="G26" s="85" t="s">
        <v>227</v>
      </c>
      <c r="H26" s="85"/>
      <c r="I26" s="85"/>
      <c r="J26" s="79">
        <f>_xlfn.IFNA(VLOOKUP(封面!B1,'2021决算导出'!A:AZ,52,FALSE),"")</f>
        <v>1571958</v>
      </c>
      <c r="K26" s="79" t="s">
        <v>179</v>
      </c>
      <c r="L26" s="7" t="s">
        <v>211</v>
      </c>
    </row>
    <row r="27" spans="1:14" ht="18" customHeight="1">
      <c r="A27" s="85" t="s">
        <v>228</v>
      </c>
      <c r="B27" s="85"/>
      <c r="C27" s="85"/>
      <c r="D27" s="85"/>
      <c r="E27" s="79">
        <v>1501970.31</v>
      </c>
      <c r="F27" s="79" t="s">
        <v>472</v>
      </c>
      <c r="G27" s="7" t="s">
        <v>179</v>
      </c>
      <c r="H27" s="82" t="s">
        <v>229</v>
      </c>
      <c r="I27" s="82"/>
      <c r="J27" s="82"/>
      <c r="K27" s="28">
        <f>E27/$E$25</f>
        <v>0.48861594410195974</v>
      </c>
      <c r="L27" s="17" t="s">
        <v>310</v>
      </c>
      <c r="M27" s="7" t="s">
        <v>404</v>
      </c>
    </row>
    <row r="28" spans="1:14" ht="18" customHeight="1">
      <c r="A28" s="85" t="s">
        <v>230</v>
      </c>
      <c r="B28" s="85"/>
      <c r="C28" s="85"/>
      <c r="D28" s="85"/>
      <c r="E28" s="79">
        <f>_xlfn.IFNA(VLOOKUP(封面!B1,'2021决算导出'!A:BB,54,FALSE),"")</f>
        <v>1501970.31</v>
      </c>
      <c r="F28" s="79" t="s">
        <v>179</v>
      </c>
      <c r="G28" s="7" t="s">
        <v>179</v>
      </c>
      <c r="H28" s="82" t="s">
        <v>229</v>
      </c>
      <c r="I28" s="82"/>
      <c r="J28" s="82"/>
      <c r="K28" s="28">
        <f>E28/$E$25</f>
        <v>0.48861594410195974</v>
      </c>
      <c r="L28" s="17" t="s">
        <v>312</v>
      </c>
    </row>
    <row r="29" spans="1:14" ht="18" customHeight="1">
      <c r="A29" s="6" t="s">
        <v>231</v>
      </c>
    </row>
    <row r="30" spans="1:14" ht="18" customHeight="1">
      <c r="A30" s="85" t="s">
        <v>444</v>
      </c>
      <c r="B30" s="85"/>
      <c r="C30" s="8">
        <f>_xlfn.IFNA(VLOOKUP(封面!B1,'2021决算导出'!A:BC,55,FALSE),"")</f>
        <v>2</v>
      </c>
      <c r="D30" s="7" t="s">
        <v>232</v>
      </c>
      <c r="M30" s="87">
        <f>_xlfn.IFNA(VLOOKUP(封面!B1,'2021决算导出'!A:BD,56,FALSE),"")</f>
        <v>598343.42000000004</v>
      </c>
      <c r="N30" s="87" t="s">
        <v>179</v>
      </c>
    </row>
    <row r="31" spans="1:14" ht="18" customHeight="1">
      <c r="A31" s="12" t="s">
        <v>233</v>
      </c>
      <c r="B31" s="85" t="s">
        <v>234</v>
      </c>
      <c r="C31" s="85"/>
      <c r="D31" s="85"/>
      <c r="E31" s="85"/>
      <c r="F31" s="85"/>
      <c r="G31" s="8">
        <f>_xlfn.IFNA(VLOOKUP(封面!B1,'2021决算导出'!A:BE,57,FALSE),"")</f>
        <v>3</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0" t="s">
        <v>461</v>
      </c>
      <c r="B36" s="80"/>
      <c r="C36" s="80"/>
      <c r="D36" s="80"/>
      <c r="E36" s="80"/>
      <c r="F36" s="80"/>
      <c r="G36" s="80"/>
      <c r="H36" s="80"/>
      <c r="I36" s="80"/>
      <c r="J36" s="80"/>
      <c r="K36" s="80"/>
      <c r="L36" s="80"/>
      <c r="M36" s="80"/>
      <c r="N36" s="80"/>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dimension ref="A10:N11"/>
  <sheetViews>
    <sheetView zoomScale="90" zoomScaleNormal="90" workbookViewId="0">
      <selection activeCell="A10" sqref="A10:N10"/>
    </sheetView>
  </sheetViews>
  <sheetFormatPr defaultRowHeight="13.5"/>
  <sheetData>
    <row r="10" spans="1:14" ht="54.6" customHeight="1">
      <c r="A10" s="77" t="s">
        <v>463</v>
      </c>
      <c r="B10" s="77"/>
      <c r="C10" s="77"/>
      <c r="D10" s="77"/>
      <c r="E10" s="77"/>
      <c r="F10" s="77"/>
      <c r="G10" s="77"/>
      <c r="H10" s="77"/>
      <c r="I10" s="77"/>
      <c r="J10" s="77"/>
      <c r="K10" s="77"/>
      <c r="L10" s="77"/>
      <c r="M10" s="77"/>
      <c r="N10" s="77"/>
    </row>
    <row r="11" spans="1:14" ht="78" customHeight="1">
      <c r="A11" s="78" t="s">
        <v>464</v>
      </c>
      <c r="B11" s="78"/>
      <c r="C11" s="78"/>
      <c r="D11" s="78"/>
      <c r="E11" s="78"/>
      <c r="F11" s="78"/>
      <c r="G11" s="78"/>
      <c r="H11" s="78"/>
      <c r="I11" s="78"/>
      <c r="J11" s="78"/>
      <c r="K11" s="78"/>
      <c r="L11" s="78"/>
      <c r="M11" s="78"/>
      <c r="N11" s="78"/>
    </row>
  </sheetData>
  <sheetProtection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445</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450</v>
      </c>
      <c r="X1" s="56" t="s">
        <v>451</v>
      </c>
      <c r="Y1" s="21" t="s">
        <v>452</v>
      </c>
      <c r="Z1" s="21" t="s">
        <v>446</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447</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448</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449</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3.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2022-09-02T07:18:32Z</dcterms:modified>
</cp:coreProperties>
</file>