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600" tabRatio="975" firstSheet="7" activeTab="10"/>
  </bookViews>
  <sheets>
    <sheet name="运行管理经费" sheetId="5" r:id="rId1"/>
    <sheet name="北京金融街服务局信息化综合运维项目" sheetId="6" r:id="rId2"/>
    <sheet name="计算机设备采购经费" sheetId="4" r:id="rId3"/>
    <sheet name="北京金融街服务局电子政务接入节点扩增和机要会议室建设项目" sheetId="7" r:id="rId4"/>
    <sheet name="“聚力·金融街”党群服务中心工作经费" sheetId="17" r:id="rId5"/>
    <sheet name="全区处级干部培训项目" sheetId="18" r:id="rId6"/>
    <sheet name="聚力·金融街“品质＋”党群服务中心专项经费" sheetId="19" r:id="rId7"/>
    <sheet name="企业上市交流活动" sheetId="9" r:id="rId8"/>
    <sheet name="金融街论坛、金融街发布及金融街合作发展理事会系列活动" sheetId="12" r:id="rId9"/>
    <sheet name="2024年服贸会" sheetId="10" r:id="rId10"/>
    <sheet name="金融街观察内刊项目" sheetId="11" r:id="rId11"/>
  </sheets>
  <externalReferences>
    <externalReference r:id="rId12"/>
  </externalReferences>
  <definedNames>
    <definedName name="_xlnm.Print_Area" localSheetId="2">计算机设备采购经费!$A$1:$N$21</definedName>
    <definedName name="_xlnm.Print_Area" localSheetId="0">运行管理经费!$A$1:$N$21</definedName>
    <definedName name="_xlnm.Print_Area" localSheetId="1">北京金融街服务局信息化综合运维项目!$A$1:$N$20</definedName>
    <definedName name="_xlnm.Print_Area" localSheetId="3">北京金融街服务局电子政务接入节点扩增和机要会议室建设项目!$A$1:$N$20</definedName>
    <definedName name="_xlnm.Print_Area" localSheetId="9">'2024年服贸会'!$A$1:$N$27</definedName>
    <definedName name="_xlnm.Print_Area" localSheetId="10">金融街观察内刊项目!$A$1:$N$26</definedName>
    <definedName name="_xlnm.Print_Area" localSheetId="8">金融街论坛、金融街发布及金融街合作发展理事会系列活动!$A$1:$N$24</definedName>
    <definedName name="_xlnm.Print_Area" localSheetId="4">“聚力·金融街”党群服务中心工作经费!$A$1:$N$23</definedName>
    <definedName name="_xlnm.Print_Area" localSheetId="5">全区处级干部培训项目!$A$1:$N$22</definedName>
    <definedName name="_xlnm.Print_Area" localSheetId="6">'聚力·金融街“品质＋”党群服务中心专项经费'!$A$1:$N$22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<sst xmlns="http://schemas.openxmlformats.org/spreadsheetml/2006/main" count="678" uniqueCount="203">
  <si>
    <t>项目支出绩效自评表</t>
  </si>
  <si>
    <t>（2024年）</t>
  </si>
  <si>
    <t>项目名称</t>
  </si>
  <si>
    <t>运行管理经费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</si>
  <si>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</si>
  <si>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</si>
  <si>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</si>
  <si>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</si>
  <si>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</si>
  <si>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</si>
  <si>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</si>
  <si>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</si>
  <si>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</si>
  <si>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</si>
  <si>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r>
      <rPr>
        <sz val="9"/>
        <color theme="1"/>
        <rFont val="宋体"/>
        <charset val="134"/>
      </rPr>
      <t xml:space="preserve">      </t>
    </r>
    <r>
      <rPr>
        <sz val="9"/>
        <color theme="1"/>
        <rFont val="宋体"/>
        <charset val="134"/>
      </rPr>
      <t>上年结转资金</t>
    </r>
  </si>
  <si>
    <r>
      <rPr>
        <sz val="9"/>
        <color theme="1"/>
        <rFont val="宋体"/>
        <charset val="134"/>
      </rPr>
      <t xml:space="preserve">  </t>
    </r>
    <r>
      <rPr>
        <sz val="9"/>
        <color theme="1"/>
        <rFont val="宋体"/>
        <charset val="134"/>
      </rPr>
      <t>其他资金</t>
    </r>
  </si>
  <si>
    <t>年度总体目标</t>
  </si>
  <si>
    <t>预期目标</t>
  </si>
  <si>
    <t>实际完成情况</t>
  </si>
  <si>
    <t>为我局全体人员提供早餐、午餐配餐服务，并提供响应就餐服务保障。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</si>
  <si>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</si>
  <si>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</si>
  <si>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</si>
  <si>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</si>
  <si>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</si>
  <si>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</si>
  <si>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偏差原因分析、改进措施</t>
  </si>
  <si>
    <t>产出指标</t>
  </si>
  <si>
    <t>数量指标</t>
  </si>
  <si>
    <t>指标1：每日提供早餐午餐两次就餐服务</t>
  </si>
  <si>
    <t>质量指标</t>
  </si>
  <si>
    <t>指标1：提供的就餐服务和餐食保质保量</t>
  </si>
  <si>
    <t>时效指标</t>
  </si>
  <si>
    <t>指标1：保证就餐服务时长</t>
  </si>
  <si>
    <t>社会效益指标</t>
  </si>
  <si>
    <t>指标1：使我局全体员工有一个健康的体魄更好的投入工作</t>
  </si>
  <si>
    <t>满意度指标</t>
  </si>
  <si>
    <t>服务对象满意度指标</t>
  </si>
  <si>
    <t>指标1：我局对餐饮公司提供的服务较为满意</t>
  </si>
  <si>
    <t>总分</t>
  </si>
  <si>
    <t>北京金融街服务局信息化综合运维项目</t>
  </si>
  <si>
    <t>通过运维达到保障业务系统、网络基础设施高可用性和稳定性目标，降低故障率、缩短故障恢复时间等应急管理目标等。</t>
  </si>
  <si>
    <t>指标1：运维年限</t>
  </si>
  <si>
    <t>1年</t>
  </si>
  <si>
    <t>成本指标</t>
  </si>
  <si>
    <t>指标1：项目预算成本</t>
  </si>
  <si>
    <t>40万元</t>
  </si>
  <si>
    <t>39.5万元</t>
  </si>
  <si>
    <t>效益指标</t>
  </si>
  <si>
    <t>可持续影响指标</t>
  </si>
  <si>
    <t>指标1：保障工作、会议展陈设备正常运行</t>
  </si>
  <si>
    <t>指标1：职工满意度</t>
  </si>
  <si>
    <t>计算机设备采购经费</t>
  </si>
  <si>
    <t>采购台式计算机，保障办公需要。</t>
  </si>
  <si>
    <t>完成采购。</t>
  </si>
  <si>
    <t>指标1：采购数量</t>
  </si>
  <si>
    <t>9台</t>
  </si>
  <si>
    <t>指标1：计算机使用质量</t>
  </si>
  <si>
    <t>良好</t>
  </si>
  <si>
    <t>5.4万元</t>
  </si>
  <si>
    <t>经济效益指标</t>
  </si>
  <si>
    <t>指标1：工作效率</t>
  </si>
  <si>
    <t>得到提升</t>
  </si>
  <si>
    <t>指标1：服务对象满意度</t>
  </si>
  <si>
    <t>北京金融街服务局电子政务接入节点扩增和机要会议室建设项目</t>
  </si>
  <si>
    <t>满足网络连接、传输数据等需求，同时满足日常办公、公文信息的上传下达和视频会议需要。</t>
  </si>
  <si>
    <t>指标1：项目数量</t>
  </si>
  <si>
    <t>21.087万元</t>
  </si>
  <si>
    <t>指标1：满足我局日常办公、公文信息的上传下达和视频会议的需要。</t>
  </si>
  <si>
    <t>指标1：员工满意度</t>
  </si>
  <si>
    <t>“聚力·金融街”党群服务中心工作经费</t>
  </si>
  <si>
    <t>围绕“精准回应需求，精心设计项目，注重培养人才，注重实际成效”的整体要求，以组织动员为牵引，以精准服务为基础，建立“线上线下互动，工作生活融合”的活动平台，打造引领金融街地区党建发展的品牌，地区从业人员的党建活动基地，筑牢政治中心的坚固“红墙”，探讨推动形成区域化的党建工作新格局。</t>
  </si>
  <si>
    <t>聚焦服务发展，积极发挥平台作用。按照党群服务中心活动安排，举办以“构建中国特色金融文化，推动金融高质量发展”为主题的2024金融街党建论坛。举办党建理论大讲堂系列活动，围绕中央金融工作会议精神、金融助力新质生产力等进行专题解读，驻区金融机构千余人次参加，凝聚区域浓厚党建氛围。</t>
  </si>
  <si>
    <t>指标1：组织培训次数</t>
  </si>
  <si>
    <t>10场次</t>
  </si>
  <si>
    <t>指标1：培训质量</t>
  </si>
  <si>
    <t>提升区域影响力</t>
  </si>
  <si>
    <t>有效提升区域影响力</t>
  </si>
  <si>
    <t>指标1：完成时效性</t>
  </si>
  <si>
    <t>根据工作实际需要</t>
  </si>
  <si>
    <t>达标</t>
  </si>
  <si>
    <t>10万元</t>
  </si>
  <si>
    <t>0.14万元</t>
  </si>
  <si>
    <t>指标1：预期社会效益</t>
  </si>
  <si>
    <t>提升党建工作联动发展</t>
  </si>
  <si>
    <t>以党建促进业务发展</t>
  </si>
  <si>
    <t>指标1：预期可持续效益</t>
  </si>
  <si>
    <t>人才队伍建设</t>
  </si>
  <si>
    <t>满足区域内金融机构理论学习需求</t>
  </si>
  <si>
    <t>全区处级干部培训项目</t>
  </si>
  <si>
    <t>在经济全球化的背景下，做好全区处级干部培训，以更高标准推动北京“四个中心”建设。</t>
  </si>
  <si>
    <t>按照2024年干部教育培训计划，采取线上线下相结合的方式，于2024年5月29-5月30日联合举办“2024年西城区干部金融能力提升培训”。</t>
  </si>
  <si>
    <t>指标1：组织时长</t>
  </si>
  <si>
    <t>3天</t>
  </si>
  <si>
    <t>2天</t>
  </si>
  <si>
    <t>优良中低差</t>
  </si>
  <si>
    <t>优</t>
  </si>
  <si>
    <t>好坏</t>
  </si>
  <si>
    <t>好</t>
  </si>
  <si>
    <t>1.9048万元</t>
  </si>
  <si>
    <t>0.91万元</t>
  </si>
  <si>
    <t>在经济全球化的背景下</t>
  </si>
  <si>
    <t>聚力·金融街“品质＋”党群服务中心专项经费</t>
  </si>
  <si>
    <t>积极发挥平台作用，按照活动安排，举办党建论坛、党建理论大讲堂、反诈宣传、业务培训等活动，提升全体干部、区域金融工作者的金融理论水平、金融知识以及工作水平。并为辖区群众开展金融知识科普，加强群众自身的防范意识，不断的提升自己的财产安全意识。</t>
  </si>
  <si>
    <t>17.60万元</t>
  </si>
  <si>
    <t>有效提升党建工作联动发展</t>
  </si>
  <si>
    <t>推动人才队伍建设</t>
  </si>
  <si>
    <t>企业上市交流活动</t>
  </si>
  <si>
    <t>通过举办上市交流活动，搭建合作交流平台，使企业更好地利用资本市场加快自身发展，实现自身增值，同时引导服务实体经济的金融创新，营造优良的金融发展环境，进一步增强区域发展的潜力和竞争力。</t>
  </si>
  <si>
    <t>本届主题交流活动通过致辞演讲、圆桌讨论、展览展示、投资机构对接会等形式，展现了共谋金融推动新质生产力发展的路径。在全球科技革命和产业变革加速推进的背景下，围绕数字化、智能化、新能源等创新方向，共同分享和探讨培育新质生产力的新产业和新模式。</t>
  </si>
  <si>
    <t>举办一场年度品牌上市交流活动</t>
  </si>
  <si>
    <t>提升上市企业凝聚力</t>
  </si>
  <si>
    <t>打造上市交流活动品牌</t>
  </si>
  <si>
    <t>2024年5月23日成功举办“资本市场赋能新质生产力”主题交流活动，邀请近百人参会，起到良好宣传效果。</t>
  </si>
  <si>
    <t>上半年举办上市主题交流活动</t>
  </si>
  <si>
    <t>5月底</t>
  </si>
  <si>
    <t>不超过预算金额</t>
  </si>
  <si>
    <t>不超过40万元</t>
  </si>
  <si>
    <t>实际金额不超过</t>
  </si>
  <si>
    <t>为上市公司搭建交流合作的平台</t>
  </si>
  <si>
    <t>企业提升对资本市场新政的认识与理解，加强了沟通交流。</t>
  </si>
  <si>
    <t>搭建资本市场改革动向与最新政策解读、专业化市场机构发声、企业交流合作、融资需求对接权威平台</t>
  </si>
  <si>
    <t>搭建上市企业间资源交流合作平台，提升企业对政府服务的认知度和满意度。</t>
  </si>
  <si>
    <t>参与各方均表示满意</t>
  </si>
  <si>
    <t>金融街论坛、金融街发布及金融街合作发展理事会系列活动</t>
  </si>
  <si>
    <t>举办金融街论坛及北京金融街合作发展理事会系列活动，对北京乃至全国金融业改革发展带来有益成果：聚焦当前金融热点难点问题、展望金融业改革开放未来。充分组织调动文化、商业、体育等要素资源，实现金融与文商旅良性互动融合发展。在更大范围内服务驻区金融从业人员，促进金融从业人员交流讨论，提升街区品质。提升和扩大金融街品牌影响力，服务国家金融管理中心建设。</t>
  </si>
  <si>
    <t>全年常态化举办活动数量达到49余场，包括闭门研讨11 场、分论坛5场、国际交流活动5场、融享汇16场、图书发布会1场、学术沙龙7场等。依托金融街论坛年会“一主N分多沙龙”模式，积极与驻区金融机构探索举办论坛系列活动和沙龙活动新模式。将进一步提升论坛年会策划水平、嘉宾规格规模及会务保障水平，全年持续开展金融街论坛系列活动，打造国际金融交流合作金名片。</t>
  </si>
  <si>
    <t>指标1：举办场次</t>
  </si>
  <si>
    <t>指标1：区域整体影响力</t>
  </si>
  <si>
    <t>提升区域整体影响力，提升区域金融文化氛围。</t>
  </si>
  <si>
    <t>区域整体影响力、金融文化氛围持续提升。</t>
  </si>
  <si>
    <t>按照论坛年会“一主N分多沙龙”的安排，活动贯穿全年。</t>
  </si>
  <si>
    <t>根据任务的重要性和紧急程度，合理设定优先级，确保高效率完成。</t>
  </si>
  <si>
    <t>167万元</t>
  </si>
  <si>
    <t>162.263万元</t>
  </si>
  <si>
    <t>指标1：预期经济效益</t>
  </si>
  <si>
    <t>有利于金融街机构集聚态势的进一步提升，服务国家金融改革发展和首都高精尖经济结构构件能力进一步提升。</t>
  </si>
  <si>
    <t>进一步强化金融街的机构集聚效应，增强了其服务国家金融改革和首都高精尖经济结构构建的能力。</t>
  </si>
  <si>
    <t>提升金融业支持实体经济能力，宣传健康金融理财文化，加强金融服务市民百姓水平，促进区域金融合作和首都金融业改革发展。</t>
  </si>
  <si>
    <t>金融街论坛及其系列活动的规模与影响力持续提升，已成为一项具有长期发展潜力的品牌项目。随着参与人数的不断增加，这一平台持续为北京金融业的创新发展注入动力，发挥着日益重要的作用。</t>
  </si>
  <si>
    <t>促进全市及区域金融影响力提升，推进金融产业服务。</t>
  </si>
  <si>
    <t>有力提升了全市及区域金融影响力。</t>
  </si>
  <si>
    <t>指标1：金融机构和从业人员满意度</t>
  </si>
  <si>
    <t>服务国家金融改革，扩大金融国际交往。加强金融机构沟通交流，促进区域金融合作和首都金融业改革发展。</t>
  </si>
  <si>
    <t>通过举办金融街论坛和论坛系列活动，促进了金融机构交流，推进了区域金融合作和首都金融业改革发展。</t>
  </si>
  <si>
    <t>2024年服贸会</t>
  </si>
  <si>
    <t>通过参与服贸会提高国家金融管理中心国际化水平和品牌影响力。通过展览突出“中国的金融街 世界的金融街”这一主题，展示北京金融街的开放发展和国际化进程，提升品牌影响力。</t>
  </si>
  <si>
    <t>2024年中国国际服务贸易交易会金融专题展于9月12日至16日在北京首钢园举办，展厅以“中国的金融街 世界的金融街”为主题，围绕国家金融管理中心开放发展进行展陈设计，重点呈现金融街开放发展大事记、多层次国际交往合作、金融服务“一带一路”、“两区”建设、金融街论坛等板块进行展示</t>
  </si>
  <si>
    <t>指标1：举办北京金融街展示展览</t>
  </si>
  <si>
    <t>举办北京金融街展示展览</t>
  </si>
  <si>
    <t>完成展台设计搭建</t>
  </si>
  <si>
    <t>加大对外推介，提升区域整体影响力、提升区域金融文化氛围</t>
  </si>
  <si>
    <t>北京金融街影响力持续提升</t>
  </si>
  <si>
    <t>指标1：启动服贸会相关筹备工作</t>
  </si>
  <si>
    <t>7月</t>
  </si>
  <si>
    <t>按时完成</t>
  </si>
  <si>
    <t>指标2：完成方案设计工作、展台设计工作</t>
  </si>
  <si>
    <t>8月</t>
  </si>
  <si>
    <t>指标3：参与服贸会活动</t>
  </si>
  <si>
    <t>9月</t>
  </si>
  <si>
    <t>指标1：项目预算控制数</t>
  </si>
  <si>
    <t>1500000元</t>
  </si>
  <si>
    <t>1499000元</t>
  </si>
  <si>
    <t>指标1：经济效益</t>
  </si>
  <si>
    <t>有效成本控制，提升经济性，实现项目效益最大化。</t>
  </si>
  <si>
    <t>按要求完成</t>
  </si>
  <si>
    <t>指标1：社会效益</t>
  </si>
  <si>
    <t>展示区域金融的创新产品和服务，提升金融业支持实体经济能力，促进区域金融合作和首都金融业改革发展。</t>
  </si>
  <si>
    <t>较好的完成了“中国的金融街 世界的金融街”这一既定目标。提升北京金融街作为国家金融管理中心的地位和影响力。</t>
  </si>
  <si>
    <t>生态效益指标</t>
  </si>
  <si>
    <t>指标1：生态效益</t>
  </si>
  <si>
    <t>资源节约、环境友好</t>
  </si>
  <si>
    <t>展厅尽量采用环保材料减少对于环境的破坏和负面影响</t>
  </si>
  <si>
    <t>指标1：可持续影响效益</t>
  </si>
  <si>
    <t>提升区域金融影响力提升</t>
  </si>
  <si>
    <t>提升区域金融影响力提升，推进金融产业服务。</t>
  </si>
  <si>
    <t>指标1：参观来宾满意度</t>
  </si>
  <si>
    <t>持续提升</t>
  </si>
  <si>
    <t>参观来宾广泛参与互动体验区，对展厅创意及展示内容高度评价</t>
  </si>
  <si>
    <t>金融街观察内刊</t>
  </si>
  <si>
    <t>优化金融街人文环境，增强金融街专业研究服务水平；为相关政府部门、金融监管部门、驻区机构提供较为专业的信息参考及智库服务；有利于提升服务国家金融管理中心建设能力。</t>
  </si>
  <si>
    <t>完成2024年12期刊物刊发。主题聚焦“五篇大文章”“加快建设金融强国”“金融助力新质生产力”“深化金融体制改革”等时事热点话题，并召开闭门研讨会6次，刊物评刊会1场，进一步提升刊物影响力及办刊水平。</t>
  </si>
  <si>
    <t>指标1：期数</t>
  </si>
  <si>
    <t>每月1期，全年12期</t>
  </si>
  <si>
    <t>指标2：页数</t>
  </si>
  <si>
    <t>每期30-40页</t>
  </si>
  <si>
    <t>指标3：印量</t>
  </si>
  <si>
    <t>平均每期1000本</t>
  </si>
  <si>
    <t>指标1：提升效果</t>
  </si>
  <si>
    <t>提升区域整体影响力，丰富区域金融信息交流形式</t>
  </si>
  <si>
    <t>持续扩大合作范围，协同线上、线下资源，灵活办刊模式</t>
  </si>
  <si>
    <t>指标1：发行进度</t>
  </si>
  <si>
    <t>每月发行一期</t>
  </si>
  <si>
    <t>指标1：成本价格</t>
  </si>
  <si>
    <t>800000元</t>
  </si>
  <si>
    <t>优化金融街人文环境，增强金融街专业研究服务水平</t>
  </si>
  <si>
    <t>金融管理中心建设能力稳步提升，人文环境持续优化，专业研究服务水平增强</t>
  </si>
  <si>
    <t>刊物采用环保纸张，摘编采用电子版的形式传播，减少对环境的破坏</t>
  </si>
  <si>
    <t>提升区域金融学术氛围</t>
  </si>
  <si>
    <t>各个领域资深专家撰稿、举办6场研讨会，专家学者广泛参与</t>
  </si>
  <si>
    <t>指标1：受众满意度</t>
  </si>
  <si>
    <t>按时发放提供建议参考</t>
  </si>
  <si>
    <t>按时送达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</si>
</sst>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00000_ "/>
    <numFmt numFmtId="179" formatCode="0.0_ "/>
    <numFmt numFmtId="180" formatCode="0.0000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58" fontId="3" fillId="0" borderId="8" xfId="0" applyNumberFormat="1" applyFont="1" applyBorder="1" applyAlignment="1">
      <alignment horizontal="center" vertical="center" wrapText="1"/>
    </xf>
    <xf numFmtId="0" fontId="6" fillId="0" borderId="8" xfId="49" applyFont="1" applyBorder="1" applyAlignment="1">
      <alignment vertical="center" wrapText="1"/>
    </xf>
    <xf numFmtId="10" fontId="3" fillId="0" borderId="5" xfId="3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80" fontId="3" fillId="0" borderId="5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Roaming\LanxinSoftCustom\Resource\Docs\1.&#39033;&#30446;&#25903;&#20986;&#32489;&#25928;&#33258;&#35780;&#34920;&#65288;&#20826;&#32676;&#24037;&#20316;&#22788;&#6528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明细"/>
      <sheetName val="自评表（“聚力·金融街”党群服务中心）"/>
      <sheetName val="自评表（全区处级干部培训项目）"/>
      <sheetName val="自评表（“品质＋”专项经费）"/>
    </sheetNames>
    <sheetDataSet>
      <sheetData sheetId="0" refreshError="1">
        <row r="8">
          <cell r="D8">
            <v>0.91</v>
          </cell>
        </row>
        <row r="9">
          <cell r="C9">
            <v>40</v>
          </cell>
          <cell r="D9">
            <v>17.6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zoomScale="85" zoomScaleNormal="85" topLeftCell="A10" workbookViewId="0">
      <selection activeCell="Q8" sqref="Q8"/>
    </sheetView>
  </sheetViews>
  <sheetFormatPr defaultColWidth="8.73148148148148" defaultRowHeight="14.4"/>
  <cols>
    <col min="3" max="3" width="9.90740740740741" customWidth="1"/>
    <col min="5" max="5" width="19.4537037037037" customWidth="1"/>
    <col min="7" max="7" width="15.2685185185185" customWidth="1"/>
    <col min="8" max="8" width="12.2685185185185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7">
        <v>21.6</v>
      </c>
      <c r="F6" s="7">
        <v>21.6</v>
      </c>
      <c r="G6" s="7"/>
      <c r="H6" s="7">
        <v>21.6</v>
      </c>
      <c r="I6" s="7"/>
      <c r="J6" s="16">
        <v>10</v>
      </c>
      <c r="K6" s="16"/>
      <c r="L6" s="29">
        <v>1</v>
      </c>
      <c r="M6" s="7"/>
      <c r="N6" s="7">
        <v>10</v>
      </c>
    </row>
    <row r="7" ht="15.5" customHeight="1" spans="1:14">
      <c r="A7" s="5"/>
      <c r="B7" s="6"/>
      <c r="C7" s="7" t="s">
        <v>12</v>
      </c>
      <c r="D7" s="7"/>
      <c r="E7" s="7">
        <v>21.6</v>
      </c>
      <c r="F7" s="7">
        <v>21.6</v>
      </c>
      <c r="G7" s="7"/>
      <c r="H7" s="7">
        <v>21.6</v>
      </c>
      <c r="I7" s="7"/>
      <c r="J7" s="7" t="s">
        <v>13</v>
      </c>
      <c r="K7" s="7"/>
      <c r="L7" s="29">
        <v>1</v>
      </c>
      <c r="M7" s="7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39" customHeight="1" spans="1:14">
      <c r="A11" s="10"/>
      <c r="B11" s="11" t="s">
        <v>19</v>
      </c>
      <c r="C11" s="11"/>
      <c r="D11" s="11"/>
      <c r="E11" s="11"/>
      <c r="F11" s="11"/>
      <c r="G11" s="12"/>
      <c r="H11" s="11" t="s">
        <v>19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5" customHeight="1" spans="1:14">
      <c r="A16" s="13"/>
      <c r="B16" s="13" t="s">
        <v>27</v>
      </c>
      <c r="C16" s="13" t="s">
        <v>28</v>
      </c>
      <c r="D16" s="14" t="s">
        <v>29</v>
      </c>
      <c r="E16" s="14"/>
      <c r="F16" s="14"/>
      <c r="G16" s="13">
        <v>2</v>
      </c>
      <c r="H16" s="13">
        <v>2</v>
      </c>
      <c r="I16" s="13">
        <v>15</v>
      </c>
      <c r="J16" s="13"/>
      <c r="K16" s="13">
        <v>15</v>
      </c>
      <c r="L16" s="13"/>
      <c r="M16" s="13"/>
      <c r="N16" s="13"/>
    </row>
    <row r="17" ht="15.5" customHeight="1" spans="1:14">
      <c r="A17" s="13"/>
      <c r="B17" s="13"/>
      <c r="C17" s="13" t="s">
        <v>30</v>
      </c>
      <c r="D17" s="14" t="s">
        <v>31</v>
      </c>
      <c r="E17" s="14"/>
      <c r="F17" s="14"/>
      <c r="G17" s="13">
        <v>1</v>
      </c>
      <c r="H17" s="13">
        <v>1</v>
      </c>
      <c r="I17" s="13">
        <v>20</v>
      </c>
      <c r="J17" s="13"/>
      <c r="K17" s="13">
        <v>20</v>
      </c>
      <c r="L17" s="13"/>
      <c r="M17" s="13"/>
      <c r="N17" s="13"/>
    </row>
    <row r="18" ht="15.5" customHeight="1" spans="1:14">
      <c r="A18" s="13"/>
      <c r="B18" s="13"/>
      <c r="C18" s="13" t="s">
        <v>32</v>
      </c>
      <c r="D18" s="14" t="s">
        <v>33</v>
      </c>
      <c r="E18" s="14"/>
      <c r="F18" s="14"/>
      <c r="G18" s="13">
        <v>1</v>
      </c>
      <c r="H18" s="13">
        <v>1</v>
      </c>
      <c r="I18" s="13">
        <v>20</v>
      </c>
      <c r="J18" s="13"/>
      <c r="K18" s="13">
        <v>20</v>
      </c>
      <c r="L18" s="13"/>
      <c r="M18" s="13"/>
      <c r="N18" s="13"/>
    </row>
    <row r="19" ht="21.6" spans="1:14">
      <c r="A19" s="13"/>
      <c r="B19" s="13"/>
      <c r="C19" s="13" t="s">
        <v>34</v>
      </c>
      <c r="D19" s="14" t="s">
        <v>35</v>
      </c>
      <c r="E19" s="14"/>
      <c r="F19" s="14"/>
      <c r="G19" s="13">
        <v>1</v>
      </c>
      <c r="H19" s="13">
        <v>1</v>
      </c>
      <c r="I19" s="13">
        <v>15</v>
      </c>
      <c r="J19" s="13"/>
      <c r="K19" s="13">
        <v>15</v>
      </c>
      <c r="L19" s="13"/>
      <c r="M19" s="13"/>
      <c r="N19" s="13"/>
    </row>
    <row r="20" ht="21.6" spans="1:14">
      <c r="A20" s="13"/>
      <c r="B20" s="13" t="s">
        <v>36</v>
      </c>
      <c r="C20" s="13" t="s">
        <v>37</v>
      </c>
      <c r="D20" s="14" t="s">
        <v>38</v>
      </c>
      <c r="E20" s="14"/>
      <c r="F20" s="14"/>
      <c r="G20" s="13">
        <v>1</v>
      </c>
      <c r="H20" s="13">
        <v>1</v>
      </c>
      <c r="I20" s="13">
        <v>20</v>
      </c>
      <c r="J20" s="13"/>
      <c r="K20" s="13">
        <v>20</v>
      </c>
      <c r="L20" s="13"/>
      <c r="M20" s="13"/>
      <c r="N20" s="13"/>
    </row>
    <row r="21" ht="15.5" customHeight="1" spans="1:14">
      <c r="A21" s="15" t="s">
        <v>39</v>
      </c>
      <c r="B21" s="15"/>
      <c r="C21" s="15"/>
      <c r="D21" s="15"/>
      <c r="E21" s="15"/>
      <c r="F21" s="15"/>
      <c r="G21" s="15"/>
      <c r="H21" s="15"/>
      <c r="I21" s="16">
        <v>100</v>
      </c>
      <c r="J21" s="16"/>
      <c r="K21" s="32">
        <v>100</v>
      </c>
      <c r="L21" s="21"/>
      <c r="M21" s="22"/>
      <c r="N21" s="22"/>
    </row>
  </sheetData>
  <mergeCells count="71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0:A11"/>
    <mergeCell ref="A12:A20"/>
    <mergeCell ref="B12:B15"/>
    <mergeCell ref="B16:B18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zoomScale="85" zoomScaleNormal="85" topLeftCell="A12" workbookViewId="0">
      <selection activeCell="P11" sqref="P11"/>
    </sheetView>
  </sheetViews>
  <sheetFormatPr defaultColWidth="8.73148148148148" defaultRowHeight="14.4"/>
  <cols>
    <col min="3" max="3" width="9.90740740740741" customWidth="1"/>
    <col min="5" max="5" width="19.4537037037037" customWidth="1"/>
    <col min="7" max="7" width="15.2685185185185" customWidth="1"/>
    <col min="8" max="8" width="12.2685185185185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40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7">
        <v>40</v>
      </c>
      <c r="F6" s="7">
        <v>40</v>
      </c>
      <c r="G6" s="7"/>
      <c r="H6" s="7">
        <v>39.5</v>
      </c>
      <c r="I6" s="7"/>
      <c r="J6" s="16">
        <v>10</v>
      </c>
      <c r="K6" s="16"/>
      <c r="L6" s="29">
        <f>H6/E6</f>
        <v>0.9875</v>
      </c>
      <c r="M6" s="7"/>
      <c r="N6" s="7">
        <f>J6*L6</f>
        <v>9.875</v>
      </c>
    </row>
    <row r="7" ht="15.5" customHeight="1" spans="1:14">
      <c r="A7" s="5"/>
      <c r="B7" s="6"/>
      <c r="C7" s="7" t="s">
        <v>12</v>
      </c>
      <c r="D7" s="7"/>
      <c r="E7" s="7">
        <v>40</v>
      </c>
      <c r="F7" s="7">
        <v>40</v>
      </c>
      <c r="G7" s="7"/>
      <c r="H7" s="7">
        <v>39.5</v>
      </c>
      <c r="I7" s="7"/>
      <c r="J7" s="7" t="s">
        <v>13</v>
      </c>
      <c r="K7" s="7"/>
      <c r="L7" s="17">
        <v>0.99</v>
      </c>
      <c r="M7" s="7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39" customHeight="1" spans="1:14">
      <c r="A11" s="10"/>
      <c r="B11" s="11" t="s">
        <v>41</v>
      </c>
      <c r="C11" s="11"/>
      <c r="D11" s="11"/>
      <c r="E11" s="11"/>
      <c r="F11" s="11"/>
      <c r="G11" s="12"/>
      <c r="H11" s="11" t="s">
        <v>41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5" customHeight="1" spans="1:14">
      <c r="A16" s="13"/>
      <c r="B16" s="13" t="s">
        <v>27</v>
      </c>
      <c r="C16" s="13" t="s">
        <v>28</v>
      </c>
      <c r="D16" s="14" t="s">
        <v>42</v>
      </c>
      <c r="E16" s="14"/>
      <c r="F16" s="14"/>
      <c r="G16" s="13" t="s">
        <v>43</v>
      </c>
      <c r="H16" s="13">
        <v>2</v>
      </c>
      <c r="I16" s="13">
        <v>30</v>
      </c>
      <c r="J16" s="13"/>
      <c r="K16" s="13">
        <v>30</v>
      </c>
      <c r="L16" s="13"/>
      <c r="M16" s="13"/>
      <c r="N16" s="13"/>
    </row>
    <row r="17" ht="15.5" customHeight="1" spans="1:14">
      <c r="A17" s="13"/>
      <c r="B17" s="13"/>
      <c r="C17" s="13" t="s">
        <v>44</v>
      </c>
      <c r="D17" s="14" t="s">
        <v>45</v>
      </c>
      <c r="E17" s="14"/>
      <c r="F17" s="14"/>
      <c r="G17" s="13" t="s">
        <v>46</v>
      </c>
      <c r="H17" s="13" t="s">
        <v>47</v>
      </c>
      <c r="I17" s="13">
        <v>30</v>
      </c>
      <c r="J17" s="13"/>
      <c r="K17" s="13">
        <v>20</v>
      </c>
      <c r="L17" s="13"/>
      <c r="M17" s="13"/>
      <c r="N17" s="13"/>
    </row>
    <row r="18" ht="25.5" customHeight="1" spans="1:14">
      <c r="A18" s="13"/>
      <c r="B18" s="13" t="s">
        <v>48</v>
      </c>
      <c r="C18" s="13" t="s">
        <v>49</v>
      </c>
      <c r="D18" s="14" t="s">
        <v>50</v>
      </c>
      <c r="E18" s="14"/>
      <c r="F18" s="14"/>
      <c r="G18" s="44">
        <v>0.95</v>
      </c>
      <c r="H18" s="44">
        <v>1</v>
      </c>
      <c r="I18" s="13">
        <v>30</v>
      </c>
      <c r="J18" s="13"/>
      <c r="K18" s="13">
        <v>30</v>
      </c>
      <c r="L18" s="13"/>
      <c r="M18" s="13"/>
      <c r="N18" s="13"/>
    </row>
    <row r="19" ht="21.6" spans="1:14">
      <c r="A19" s="13"/>
      <c r="B19" s="13" t="s">
        <v>36</v>
      </c>
      <c r="C19" s="13" t="s">
        <v>37</v>
      </c>
      <c r="D19" s="14" t="s">
        <v>51</v>
      </c>
      <c r="E19" s="14"/>
      <c r="F19" s="14"/>
      <c r="G19" s="44">
        <v>0.8</v>
      </c>
      <c r="H19" s="44">
        <v>1</v>
      </c>
      <c r="I19" s="13">
        <v>10</v>
      </c>
      <c r="J19" s="13"/>
      <c r="K19" s="13">
        <v>10</v>
      </c>
      <c r="L19" s="13"/>
      <c r="M19" s="13"/>
      <c r="N19" s="13"/>
    </row>
    <row r="20" ht="15.5" customHeight="1" spans="1:14">
      <c r="A20" s="15" t="s">
        <v>39</v>
      </c>
      <c r="B20" s="15"/>
      <c r="C20" s="15"/>
      <c r="D20" s="15"/>
      <c r="E20" s="15"/>
      <c r="F20" s="15"/>
      <c r="G20" s="15"/>
      <c r="H20" s="15"/>
      <c r="I20" s="16">
        <v>100</v>
      </c>
      <c r="J20" s="16"/>
      <c r="K20" s="32">
        <v>99.88</v>
      </c>
      <c r="L20" s="21"/>
      <c r="M20" s="22"/>
      <c r="N20" s="22"/>
    </row>
  </sheetData>
  <mergeCells count="67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A10:A11"/>
    <mergeCell ref="A12:A19"/>
    <mergeCell ref="B12:B15"/>
    <mergeCell ref="B16:B17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8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zoomScale="85" zoomScaleNormal="85" topLeftCell="A10" workbookViewId="0">
      <selection activeCell="L7" sqref="L7:M7"/>
    </sheetView>
  </sheetViews>
  <sheetFormatPr defaultColWidth="8.73148148148148" defaultRowHeight="14.4"/>
  <cols>
    <col min="3" max="3" width="9.90740740740741" customWidth="1"/>
    <col min="5" max="5" width="19.4537037037037" customWidth="1"/>
    <col min="7" max="7" width="15.2685185185185" customWidth="1"/>
    <col min="8" max="8" width="12.2685185185185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52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7">
        <v>5.4</v>
      </c>
      <c r="F6" s="7">
        <v>5.4</v>
      </c>
      <c r="G6" s="7"/>
      <c r="H6" s="7">
        <v>5.4</v>
      </c>
      <c r="I6" s="7"/>
      <c r="J6" s="16">
        <v>10</v>
      </c>
      <c r="K6" s="16"/>
      <c r="L6" s="17">
        <v>1</v>
      </c>
      <c r="M6" s="7"/>
      <c r="N6" s="7">
        <v>10</v>
      </c>
    </row>
    <row r="7" ht="15.5" customHeight="1" spans="1:14">
      <c r="A7" s="5"/>
      <c r="B7" s="6"/>
      <c r="C7" s="7" t="s">
        <v>12</v>
      </c>
      <c r="D7" s="7"/>
      <c r="E7" s="7">
        <v>5.4</v>
      </c>
      <c r="F7" s="7">
        <v>5.4</v>
      </c>
      <c r="G7" s="7"/>
      <c r="H7" s="7">
        <v>5.4</v>
      </c>
      <c r="I7" s="7"/>
      <c r="J7" s="7" t="s">
        <v>13</v>
      </c>
      <c r="K7" s="7"/>
      <c r="L7" s="17">
        <v>1</v>
      </c>
      <c r="M7" s="7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39" customHeight="1" spans="1:14">
      <c r="A11" s="10"/>
      <c r="B11" s="11" t="s">
        <v>53</v>
      </c>
      <c r="C11" s="11"/>
      <c r="D11" s="11"/>
      <c r="E11" s="11"/>
      <c r="F11" s="11"/>
      <c r="G11" s="12"/>
      <c r="H11" s="11" t="s">
        <v>54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5" customHeight="1" spans="1:14">
      <c r="A16" s="13"/>
      <c r="B16" s="13" t="s">
        <v>27</v>
      </c>
      <c r="C16" s="13" t="s">
        <v>28</v>
      </c>
      <c r="D16" s="14" t="s">
        <v>55</v>
      </c>
      <c r="E16" s="14"/>
      <c r="F16" s="14"/>
      <c r="G16" s="13" t="s">
        <v>56</v>
      </c>
      <c r="H16" s="13" t="s">
        <v>56</v>
      </c>
      <c r="I16" s="13">
        <v>10</v>
      </c>
      <c r="J16" s="13"/>
      <c r="K16" s="13">
        <v>10</v>
      </c>
      <c r="L16" s="13"/>
      <c r="M16" s="13"/>
      <c r="N16" s="13"/>
    </row>
    <row r="17" ht="15.5" customHeight="1" spans="1:14">
      <c r="A17" s="13"/>
      <c r="B17" s="13"/>
      <c r="C17" s="13" t="s">
        <v>30</v>
      </c>
      <c r="D17" s="14" t="s">
        <v>57</v>
      </c>
      <c r="E17" s="14"/>
      <c r="F17" s="14"/>
      <c r="G17" s="13" t="s">
        <v>58</v>
      </c>
      <c r="H17" s="13" t="s">
        <v>58</v>
      </c>
      <c r="I17" s="13">
        <v>10</v>
      </c>
      <c r="J17" s="13"/>
      <c r="K17" s="13">
        <v>10</v>
      </c>
      <c r="L17" s="13"/>
      <c r="M17" s="13"/>
      <c r="N17" s="13"/>
    </row>
    <row r="18" ht="15.5" customHeight="1" spans="1:14">
      <c r="A18" s="13"/>
      <c r="B18" s="13"/>
      <c r="C18" s="13" t="s">
        <v>44</v>
      </c>
      <c r="D18" s="14" t="s">
        <v>45</v>
      </c>
      <c r="E18" s="14"/>
      <c r="F18" s="14"/>
      <c r="G18" s="13" t="s">
        <v>59</v>
      </c>
      <c r="H18" s="13" t="s">
        <v>59</v>
      </c>
      <c r="I18" s="13">
        <v>10</v>
      </c>
      <c r="J18" s="13"/>
      <c r="K18" s="13">
        <v>10</v>
      </c>
      <c r="L18" s="13"/>
      <c r="M18" s="13"/>
      <c r="N18" s="13"/>
    </row>
    <row r="19" ht="15.5" customHeight="1" spans="1:14">
      <c r="A19" s="13"/>
      <c r="B19" s="13" t="s">
        <v>48</v>
      </c>
      <c r="C19" s="13" t="s">
        <v>60</v>
      </c>
      <c r="D19" s="14" t="s">
        <v>61</v>
      </c>
      <c r="E19" s="14"/>
      <c r="F19" s="14"/>
      <c r="G19" s="13" t="s">
        <v>62</v>
      </c>
      <c r="H19" s="13" t="s">
        <v>62</v>
      </c>
      <c r="I19" s="13">
        <v>30</v>
      </c>
      <c r="J19" s="13"/>
      <c r="K19" s="13">
        <v>30</v>
      </c>
      <c r="L19" s="13"/>
      <c r="M19" s="13"/>
      <c r="N19" s="13"/>
    </row>
    <row r="20" ht="21.6" spans="1:14">
      <c r="A20" s="13"/>
      <c r="B20" s="13" t="s">
        <v>36</v>
      </c>
      <c r="C20" s="13" t="s">
        <v>37</v>
      </c>
      <c r="D20" s="14" t="s">
        <v>63</v>
      </c>
      <c r="E20" s="14"/>
      <c r="F20" s="14"/>
      <c r="G20" s="44">
        <v>0.8</v>
      </c>
      <c r="H20" s="44">
        <v>1</v>
      </c>
      <c r="I20" s="13">
        <v>30</v>
      </c>
      <c r="J20" s="13"/>
      <c r="K20" s="13">
        <v>30</v>
      </c>
      <c r="L20" s="13"/>
      <c r="M20" s="13"/>
      <c r="N20" s="13"/>
    </row>
    <row r="21" ht="15.5" customHeight="1" spans="1:14">
      <c r="A21" s="15" t="s">
        <v>39</v>
      </c>
      <c r="B21" s="15"/>
      <c r="C21" s="15"/>
      <c r="D21" s="15"/>
      <c r="E21" s="15"/>
      <c r="F21" s="15"/>
      <c r="G21" s="15"/>
      <c r="H21" s="15"/>
      <c r="I21" s="16">
        <v>100</v>
      </c>
      <c r="J21" s="16"/>
      <c r="K21" s="21">
        <v>100</v>
      </c>
      <c r="L21" s="21"/>
      <c r="M21" s="22"/>
      <c r="N21" s="22"/>
    </row>
  </sheetData>
  <mergeCells count="71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0:A11"/>
    <mergeCell ref="A12:A20"/>
    <mergeCell ref="B12:B15"/>
    <mergeCell ref="B16:B18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8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zoomScale="85" zoomScaleNormal="85" workbookViewId="0">
      <selection activeCell="P11" sqref="P11"/>
    </sheetView>
  </sheetViews>
  <sheetFormatPr defaultColWidth="8.73148148148148" defaultRowHeight="14.4"/>
  <cols>
    <col min="3" max="3" width="9.90740740740741" customWidth="1"/>
    <col min="5" max="5" width="19.4537037037037" customWidth="1"/>
    <col min="7" max="7" width="15.2685185185185" customWidth="1"/>
    <col min="8" max="8" width="12.2685185185185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64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7">
        <v>21.09</v>
      </c>
      <c r="F6" s="7">
        <v>21.09</v>
      </c>
      <c r="G6" s="7"/>
      <c r="H6" s="7">
        <v>21.087</v>
      </c>
      <c r="I6" s="7"/>
      <c r="J6" s="16">
        <v>10</v>
      </c>
      <c r="K6" s="16"/>
      <c r="L6" s="29">
        <f>H6/E6</f>
        <v>0.999857752489331</v>
      </c>
      <c r="M6" s="7"/>
      <c r="N6" s="7">
        <f>J6*L6</f>
        <v>9.99857752489331</v>
      </c>
    </row>
    <row r="7" ht="15.5" customHeight="1" spans="1:14">
      <c r="A7" s="5"/>
      <c r="B7" s="6"/>
      <c r="C7" s="7" t="s">
        <v>12</v>
      </c>
      <c r="D7" s="7"/>
      <c r="E7" s="7">
        <v>21.09</v>
      </c>
      <c r="F7" s="7">
        <v>21.09</v>
      </c>
      <c r="G7" s="7"/>
      <c r="H7" s="7">
        <v>21.087</v>
      </c>
      <c r="I7" s="7"/>
      <c r="J7" s="7" t="s">
        <v>13</v>
      </c>
      <c r="K7" s="7"/>
      <c r="L7" s="17">
        <v>0.9999</v>
      </c>
      <c r="M7" s="7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39" customHeight="1" spans="1:14">
      <c r="A11" s="10"/>
      <c r="B11" s="11" t="s">
        <v>65</v>
      </c>
      <c r="C11" s="11"/>
      <c r="D11" s="11"/>
      <c r="E11" s="11"/>
      <c r="F11" s="11"/>
      <c r="G11" s="12"/>
      <c r="H11" s="11" t="s">
        <v>65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5" customHeight="1" spans="1:14">
      <c r="A16" s="13"/>
      <c r="B16" s="13" t="s">
        <v>27</v>
      </c>
      <c r="C16" s="13" t="s">
        <v>28</v>
      </c>
      <c r="D16" s="14" t="s">
        <v>66</v>
      </c>
      <c r="E16" s="14"/>
      <c r="F16" s="14"/>
      <c r="G16" s="13">
        <v>1</v>
      </c>
      <c r="H16" s="13">
        <v>1</v>
      </c>
      <c r="I16" s="13">
        <v>30</v>
      </c>
      <c r="J16" s="13"/>
      <c r="K16" s="13">
        <v>30</v>
      </c>
      <c r="L16" s="13"/>
      <c r="M16" s="13"/>
      <c r="N16" s="13"/>
    </row>
    <row r="17" ht="15.5" customHeight="1" spans="1:14">
      <c r="A17" s="13"/>
      <c r="B17" s="13"/>
      <c r="C17" s="13" t="s">
        <v>44</v>
      </c>
      <c r="D17" s="14" t="s">
        <v>45</v>
      </c>
      <c r="E17" s="14"/>
      <c r="F17" s="14"/>
      <c r="G17" s="13" t="s">
        <v>67</v>
      </c>
      <c r="H17" s="13" t="s">
        <v>67</v>
      </c>
      <c r="I17" s="13">
        <v>20</v>
      </c>
      <c r="J17" s="13"/>
      <c r="K17" s="13">
        <v>20</v>
      </c>
      <c r="L17" s="13"/>
      <c r="M17" s="13"/>
      <c r="N17" s="13"/>
    </row>
    <row r="18" ht="25.5" customHeight="1" spans="1:14">
      <c r="A18" s="13"/>
      <c r="B18" s="13" t="s">
        <v>48</v>
      </c>
      <c r="C18" s="13" t="s">
        <v>49</v>
      </c>
      <c r="D18" s="14" t="s">
        <v>68</v>
      </c>
      <c r="E18" s="14"/>
      <c r="F18" s="14"/>
      <c r="G18" s="44">
        <v>1</v>
      </c>
      <c r="H18" s="44">
        <v>1</v>
      </c>
      <c r="I18" s="13">
        <v>30</v>
      </c>
      <c r="J18" s="13"/>
      <c r="K18" s="13">
        <v>30</v>
      </c>
      <c r="L18" s="13"/>
      <c r="M18" s="13"/>
      <c r="N18" s="13"/>
    </row>
    <row r="19" ht="21.6" spans="1:14">
      <c r="A19" s="13"/>
      <c r="B19" s="13" t="s">
        <v>36</v>
      </c>
      <c r="C19" s="13" t="s">
        <v>37</v>
      </c>
      <c r="D19" s="14" t="s">
        <v>69</v>
      </c>
      <c r="E19" s="14"/>
      <c r="F19" s="14"/>
      <c r="G19" s="44">
        <v>1</v>
      </c>
      <c r="H19" s="44">
        <v>1</v>
      </c>
      <c r="I19" s="13">
        <v>10</v>
      </c>
      <c r="J19" s="13"/>
      <c r="K19" s="13">
        <v>10</v>
      </c>
      <c r="L19" s="13"/>
      <c r="M19" s="13"/>
      <c r="N19" s="13"/>
    </row>
    <row r="20" ht="15.5" customHeight="1" spans="1:14">
      <c r="A20" s="15" t="s">
        <v>39</v>
      </c>
      <c r="B20" s="15"/>
      <c r="C20" s="15"/>
      <c r="D20" s="15"/>
      <c r="E20" s="15"/>
      <c r="F20" s="15"/>
      <c r="G20" s="15"/>
      <c r="H20" s="15"/>
      <c r="I20" s="16">
        <v>100</v>
      </c>
      <c r="J20" s="16"/>
      <c r="K20" s="32">
        <v>100</v>
      </c>
      <c r="L20" s="21"/>
      <c r="M20" s="22"/>
      <c r="N20" s="22"/>
    </row>
  </sheetData>
  <mergeCells count="67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A10:A11"/>
    <mergeCell ref="A12:A19"/>
    <mergeCell ref="B12:B15"/>
    <mergeCell ref="B16:B17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8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zoomScale="85" zoomScaleNormal="85" topLeftCell="A10" workbookViewId="0">
      <selection activeCell="J6" sqref="J6:K6"/>
    </sheetView>
  </sheetViews>
  <sheetFormatPr defaultColWidth="8.77777777777778" defaultRowHeight="14.4"/>
  <cols>
    <col min="3" max="3" width="9.88888888888889" customWidth="1"/>
    <col min="5" max="5" width="19.4444444444444" customWidth="1"/>
    <col min="7" max="7" width="18.7777777777778" customWidth="1"/>
    <col min="8" max="8" width="15" customWidth="1"/>
    <col min="12" max="12" width="15.1111111111111" customWidth="1"/>
    <col min="13" max="13" width="13.8888888888889" customWidth="1"/>
    <col min="14" max="14" width="15.3333333333333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4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45" customHeight="1" spans="1:14">
      <c r="A3" s="3" t="s">
        <v>2</v>
      </c>
      <c r="B3" s="3"/>
      <c r="C3" s="4" t="s">
        <v>70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4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4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45" customHeight="1" spans="1:14">
      <c r="A6" s="5"/>
      <c r="B6" s="6"/>
      <c r="C6" s="8" t="s">
        <v>11</v>
      </c>
      <c r="D6" s="8"/>
      <c r="E6" s="7">
        <v>10</v>
      </c>
      <c r="F6" s="7">
        <v>10</v>
      </c>
      <c r="G6" s="7"/>
      <c r="H6" s="7">
        <v>0.14</v>
      </c>
      <c r="I6" s="7"/>
      <c r="J6" s="16">
        <v>10</v>
      </c>
      <c r="K6" s="16"/>
      <c r="L6" s="40">
        <v>0.014</v>
      </c>
      <c r="M6" s="41"/>
      <c r="N6" s="7">
        <f>L6*J6</f>
        <v>0.14</v>
      </c>
    </row>
    <row r="7" ht="15.45" customHeight="1" spans="1:14">
      <c r="A7" s="5"/>
      <c r="B7" s="6"/>
      <c r="C7" s="7" t="s">
        <v>12</v>
      </c>
      <c r="D7" s="7"/>
      <c r="E7" s="7">
        <v>10</v>
      </c>
      <c r="F7" s="7">
        <v>10</v>
      </c>
      <c r="G7" s="7"/>
      <c r="H7" s="7">
        <v>0.14</v>
      </c>
      <c r="I7" s="7"/>
      <c r="J7" s="7" t="s">
        <v>13</v>
      </c>
      <c r="K7" s="7"/>
      <c r="L7" s="40">
        <v>0.014</v>
      </c>
      <c r="M7" s="41"/>
      <c r="N7" s="7" t="s">
        <v>13</v>
      </c>
    </row>
    <row r="8" ht="15.4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4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80.4" customHeight="1" spans="1:14">
      <c r="A11" s="10"/>
      <c r="B11" s="11" t="s">
        <v>71</v>
      </c>
      <c r="C11" s="11"/>
      <c r="D11" s="11"/>
      <c r="E11" s="11"/>
      <c r="F11" s="11"/>
      <c r="G11" s="12"/>
      <c r="H11" s="11" t="s">
        <v>72</v>
      </c>
      <c r="I11" s="11"/>
      <c r="J11" s="11"/>
      <c r="K11" s="11"/>
      <c r="L11" s="11"/>
      <c r="M11" s="11"/>
      <c r="N11" s="12"/>
    </row>
    <row r="12" ht="24.75" customHeight="1" spans="1:17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  <c r="Q12" s="47"/>
    </row>
    <row r="13" ht="15.4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4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4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45" customHeight="1" spans="1:14">
      <c r="A16" s="13"/>
      <c r="B16" s="13" t="s">
        <v>27</v>
      </c>
      <c r="C16" s="13" t="s">
        <v>28</v>
      </c>
      <c r="D16" s="14" t="s">
        <v>73</v>
      </c>
      <c r="E16" s="14"/>
      <c r="F16" s="14"/>
      <c r="G16" s="13" t="s">
        <v>74</v>
      </c>
      <c r="H16" s="13" t="s">
        <v>74</v>
      </c>
      <c r="I16" s="13">
        <v>10</v>
      </c>
      <c r="J16" s="13"/>
      <c r="K16" s="13">
        <v>10</v>
      </c>
      <c r="L16" s="13"/>
      <c r="M16" s="13"/>
      <c r="N16" s="13"/>
    </row>
    <row r="17" ht="24" customHeight="1" spans="1:14">
      <c r="A17" s="13"/>
      <c r="B17" s="13"/>
      <c r="C17" s="13" t="s">
        <v>30</v>
      </c>
      <c r="D17" s="14" t="s">
        <v>75</v>
      </c>
      <c r="E17" s="14"/>
      <c r="F17" s="14"/>
      <c r="G17" s="13" t="s">
        <v>76</v>
      </c>
      <c r="H17" s="13" t="s">
        <v>77</v>
      </c>
      <c r="I17" s="13">
        <v>20</v>
      </c>
      <c r="J17" s="13"/>
      <c r="K17" s="13">
        <v>20</v>
      </c>
      <c r="L17" s="13"/>
      <c r="M17" s="13"/>
      <c r="N17" s="13"/>
    </row>
    <row r="18" ht="15.45" customHeight="1" spans="1:14">
      <c r="A18" s="13"/>
      <c r="B18" s="13"/>
      <c r="C18" s="13" t="s">
        <v>32</v>
      </c>
      <c r="D18" s="14" t="s">
        <v>78</v>
      </c>
      <c r="E18" s="14"/>
      <c r="F18" s="14"/>
      <c r="G18" s="13" t="s">
        <v>79</v>
      </c>
      <c r="H18" s="13" t="s">
        <v>80</v>
      </c>
      <c r="I18" s="13">
        <v>10</v>
      </c>
      <c r="J18" s="13"/>
      <c r="K18" s="13">
        <v>10</v>
      </c>
      <c r="L18" s="13"/>
      <c r="M18" s="13"/>
      <c r="N18" s="13"/>
    </row>
    <row r="19" spans="1:14">
      <c r="A19" s="13"/>
      <c r="B19" s="13"/>
      <c r="C19" s="13" t="s">
        <v>44</v>
      </c>
      <c r="D19" s="14" t="s">
        <v>45</v>
      </c>
      <c r="E19" s="14"/>
      <c r="F19" s="14"/>
      <c r="G19" s="13" t="s">
        <v>81</v>
      </c>
      <c r="H19" s="13" t="s">
        <v>82</v>
      </c>
      <c r="I19" s="13">
        <v>10</v>
      </c>
      <c r="J19" s="13"/>
      <c r="K19" s="13">
        <v>5</v>
      </c>
      <c r="L19" s="13"/>
      <c r="M19" s="46"/>
      <c r="N19" s="46"/>
    </row>
    <row r="20" ht="30" customHeight="1" spans="1:14">
      <c r="A20" s="13"/>
      <c r="B20" s="13" t="s">
        <v>48</v>
      </c>
      <c r="C20" s="13" t="s">
        <v>34</v>
      </c>
      <c r="D20" s="14" t="s">
        <v>83</v>
      </c>
      <c r="E20" s="14"/>
      <c r="F20" s="14"/>
      <c r="G20" s="13" t="s">
        <v>84</v>
      </c>
      <c r="H20" s="13" t="s">
        <v>85</v>
      </c>
      <c r="I20" s="13">
        <v>10</v>
      </c>
      <c r="J20" s="13"/>
      <c r="K20" s="13">
        <v>10</v>
      </c>
      <c r="L20" s="13"/>
      <c r="M20" s="13"/>
      <c r="N20" s="13"/>
    </row>
    <row r="21" ht="25.5" customHeight="1" spans="1:14">
      <c r="A21" s="13"/>
      <c r="B21" s="13"/>
      <c r="C21" s="13" t="s">
        <v>49</v>
      </c>
      <c r="D21" s="14" t="s">
        <v>86</v>
      </c>
      <c r="E21" s="14"/>
      <c r="F21" s="14"/>
      <c r="G21" s="13" t="s">
        <v>87</v>
      </c>
      <c r="H21" s="13" t="s">
        <v>88</v>
      </c>
      <c r="I21" s="13">
        <v>20</v>
      </c>
      <c r="J21" s="13"/>
      <c r="K21" s="13">
        <v>20</v>
      </c>
      <c r="L21" s="13"/>
      <c r="M21" s="13"/>
      <c r="N21" s="13"/>
    </row>
    <row r="22" ht="21.6" spans="1:14">
      <c r="A22" s="13"/>
      <c r="B22" s="13" t="s">
        <v>36</v>
      </c>
      <c r="C22" s="13" t="s">
        <v>37</v>
      </c>
      <c r="D22" s="14" t="s">
        <v>51</v>
      </c>
      <c r="E22" s="14"/>
      <c r="F22" s="14"/>
      <c r="G22" s="44">
        <v>0.9</v>
      </c>
      <c r="H22" s="44" t="s">
        <v>80</v>
      </c>
      <c r="I22" s="13">
        <v>10</v>
      </c>
      <c r="J22" s="13"/>
      <c r="K22" s="13">
        <v>10</v>
      </c>
      <c r="L22" s="13"/>
      <c r="M22" s="13"/>
      <c r="N22" s="13"/>
    </row>
    <row r="23" ht="15.45" customHeight="1" spans="1:14">
      <c r="A23" s="15" t="s">
        <v>39</v>
      </c>
      <c r="B23" s="15"/>
      <c r="C23" s="15"/>
      <c r="D23" s="15"/>
      <c r="E23" s="15"/>
      <c r="F23" s="15"/>
      <c r="G23" s="15"/>
      <c r="H23" s="15"/>
      <c r="I23" s="16">
        <v>100</v>
      </c>
      <c r="J23" s="16"/>
      <c r="K23" s="21">
        <f>SUM(K22,K21,K20,K16:L19,N6)</f>
        <v>85.14</v>
      </c>
      <c r="L23" s="21"/>
      <c r="M23" s="22"/>
      <c r="N23" s="22"/>
    </row>
  </sheetData>
  <mergeCells count="80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0:A11"/>
    <mergeCell ref="A12:A22"/>
    <mergeCell ref="B12:B15"/>
    <mergeCell ref="B16:B19"/>
    <mergeCell ref="B20:B21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7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zoomScale="85" zoomScaleNormal="85" workbookViewId="0">
      <selection activeCell="K16" sqref="K16:L21"/>
    </sheetView>
  </sheetViews>
  <sheetFormatPr defaultColWidth="8.77777777777778" defaultRowHeight="14.4"/>
  <cols>
    <col min="3" max="3" width="9.88888888888889" customWidth="1"/>
    <col min="5" max="5" width="19.4444444444444" customWidth="1"/>
    <col min="7" max="7" width="15.2222222222222" customWidth="1"/>
    <col min="8" max="8" width="15" customWidth="1"/>
    <col min="12" max="12" width="15.1111111111111" customWidth="1"/>
    <col min="13" max="13" width="13.8888888888889" customWidth="1"/>
    <col min="14" max="14" width="15.3333333333333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4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45" customHeight="1" spans="1:14">
      <c r="A3" s="3" t="s">
        <v>2</v>
      </c>
      <c r="B3" s="3"/>
      <c r="C3" s="4" t="s">
        <v>89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4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4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45" customHeight="1" spans="1:14">
      <c r="A6" s="5"/>
      <c r="B6" s="6"/>
      <c r="C6" s="8" t="s">
        <v>11</v>
      </c>
      <c r="D6" s="8"/>
      <c r="E6" s="7">
        <v>1.9048</v>
      </c>
      <c r="F6" s="7">
        <v>1.9048</v>
      </c>
      <c r="G6" s="7"/>
      <c r="H6" s="43">
        <f>[1]项目明细!D8</f>
        <v>0.91</v>
      </c>
      <c r="I6" s="43"/>
      <c r="J6" s="16">
        <v>10</v>
      </c>
      <c r="K6" s="16"/>
      <c r="L6" s="40">
        <f>H6/E6</f>
        <v>0.477740445191096</v>
      </c>
      <c r="M6" s="41"/>
      <c r="N6" s="39">
        <f>L6*J6</f>
        <v>4.77740445191096</v>
      </c>
    </row>
    <row r="7" ht="15.45" customHeight="1" spans="1:14">
      <c r="A7" s="5"/>
      <c r="B7" s="6"/>
      <c r="C7" s="7" t="s">
        <v>12</v>
      </c>
      <c r="D7" s="7"/>
      <c r="E7" s="7">
        <v>1.9048</v>
      </c>
      <c r="F7" s="7">
        <v>1.9048</v>
      </c>
      <c r="G7" s="7"/>
      <c r="H7" s="43">
        <v>0.91</v>
      </c>
      <c r="I7" s="43"/>
      <c r="J7" s="7" t="s">
        <v>13</v>
      </c>
      <c r="K7" s="7"/>
      <c r="L7" s="40">
        <v>0.477740445191096</v>
      </c>
      <c r="M7" s="41"/>
      <c r="N7" s="7" t="s">
        <v>13</v>
      </c>
    </row>
    <row r="8" ht="15.4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4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48.6" customHeight="1" spans="1:14">
      <c r="A11" s="10"/>
      <c r="B11" s="11" t="s">
        <v>90</v>
      </c>
      <c r="C11" s="11"/>
      <c r="D11" s="11"/>
      <c r="E11" s="11"/>
      <c r="F11" s="11"/>
      <c r="G11" s="12"/>
      <c r="H11" s="11" t="s">
        <v>91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4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4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4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45" customHeight="1" spans="1:14">
      <c r="A16" s="13"/>
      <c r="B16" s="13" t="s">
        <v>27</v>
      </c>
      <c r="C16" s="13" t="s">
        <v>28</v>
      </c>
      <c r="D16" s="14" t="s">
        <v>92</v>
      </c>
      <c r="E16" s="14"/>
      <c r="F16" s="14"/>
      <c r="G16" s="13" t="s">
        <v>93</v>
      </c>
      <c r="H16" s="13" t="s">
        <v>94</v>
      </c>
      <c r="I16" s="13">
        <v>10</v>
      </c>
      <c r="J16" s="13"/>
      <c r="K16" s="13">
        <v>10</v>
      </c>
      <c r="L16" s="13"/>
      <c r="M16" s="13"/>
      <c r="N16" s="13"/>
    </row>
    <row r="17" ht="15.45" customHeight="1" spans="1:14">
      <c r="A17" s="13"/>
      <c r="B17" s="13"/>
      <c r="C17" s="13" t="s">
        <v>30</v>
      </c>
      <c r="D17" s="14" t="s">
        <v>75</v>
      </c>
      <c r="E17" s="14"/>
      <c r="F17" s="14"/>
      <c r="G17" s="13" t="s">
        <v>95</v>
      </c>
      <c r="H17" s="13" t="s">
        <v>96</v>
      </c>
      <c r="I17" s="13">
        <v>20</v>
      </c>
      <c r="J17" s="13"/>
      <c r="K17" s="13">
        <v>20</v>
      </c>
      <c r="L17" s="13"/>
      <c r="M17" s="13"/>
      <c r="N17" s="13"/>
    </row>
    <row r="18" ht="15.45" customHeight="1" spans="1:14">
      <c r="A18" s="13"/>
      <c r="B18" s="13"/>
      <c r="C18" s="13" t="s">
        <v>32</v>
      </c>
      <c r="D18" s="14" t="s">
        <v>78</v>
      </c>
      <c r="E18" s="14"/>
      <c r="F18" s="14"/>
      <c r="G18" s="13" t="s">
        <v>97</v>
      </c>
      <c r="H18" s="13" t="s">
        <v>98</v>
      </c>
      <c r="I18" s="13">
        <v>15</v>
      </c>
      <c r="J18" s="13"/>
      <c r="K18" s="13">
        <v>15</v>
      </c>
      <c r="L18" s="13"/>
      <c r="M18" s="13"/>
      <c r="N18" s="13"/>
    </row>
    <row r="19" spans="1:14">
      <c r="A19" s="13"/>
      <c r="B19" s="13"/>
      <c r="C19" s="13" t="s">
        <v>44</v>
      </c>
      <c r="D19" s="14" t="s">
        <v>45</v>
      </c>
      <c r="E19" s="14"/>
      <c r="F19" s="14"/>
      <c r="G19" s="13" t="s">
        <v>99</v>
      </c>
      <c r="H19" s="13" t="s">
        <v>100</v>
      </c>
      <c r="I19" s="13">
        <v>10</v>
      </c>
      <c r="J19" s="13"/>
      <c r="K19" s="13">
        <v>5</v>
      </c>
      <c r="L19" s="13"/>
      <c r="M19" s="13"/>
      <c r="N19" s="13"/>
    </row>
    <row r="20" ht="21.6" spans="1:14">
      <c r="A20" s="13"/>
      <c r="B20" s="13" t="s">
        <v>48</v>
      </c>
      <c r="C20" s="13" t="s">
        <v>34</v>
      </c>
      <c r="D20" s="14" t="s">
        <v>83</v>
      </c>
      <c r="E20" s="14"/>
      <c r="F20" s="14"/>
      <c r="G20" s="13" t="s">
        <v>101</v>
      </c>
      <c r="H20" s="13" t="s">
        <v>80</v>
      </c>
      <c r="I20" s="13">
        <v>20</v>
      </c>
      <c r="J20" s="13"/>
      <c r="K20" s="13">
        <v>20</v>
      </c>
      <c r="L20" s="13"/>
      <c r="M20" s="13"/>
      <c r="N20" s="13"/>
    </row>
    <row r="21" ht="21.6" spans="1:14">
      <c r="A21" s="13"/>
      <c r="B21" s="13" t="s">
        <v>36</v>
      </c>
      <c r="C21" s="13" t="s">
        <v>37</v>
      </c>
      <c r="D21" s="14" t="s">
        <v>51</v>
      </c>
      <c r="E21" s="14"/>
      <c r="F21" s="14"/>
      <c r="G21" s="44">
        <v>0.8</v>
      </c>
      <c r="H21" s="44" t="s">
        <v>80</v>
      </c>
      <c r="I21" s="13">
        <v>15</v>
      </c>
      <c r="J21" s="13"/>
      <c r="K21" s="13">
        <v>15</v>
      </c>
      <c r="L21" s="13"/>
      <c r="M21" s="13"/>
      <c r="N21" s="13"/>
    </row>
    <row r="22" ht="15.45" customHeight="1" spans="1:14">
      <c r="A22" s="15" t="s">
        <v>39</v>
      </c>
      <c r="B22" s="15"/>
      <c r="C22" s="15"/>
      <c r="D22" s="15"/>
      <c r="E22" s="15"/>
      <c r="F22" s="15"/>
      <c r="G22" s="15"/>
      <c r="H22" s="15"/>
      <c r="I22" s="16">
        <v>100</v>
      </c>
      <c r="J22" s="16"/>
      <c r="K22" s="45">
        <f>SUM(N6,K16:L19,K20,K21)</f>
        <v>89.777404451911</v>
      </c>
      <c r="L22" s="21"/>
      <c r="M22" s="22"/>
      <c r="N22" s="22"/>
    </row>
  </sheetData>
  <mergeCells count="75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0:A11"/>
    <mergeCell ref="A12:A21"/>
    <mergeCell ref="B12:B15"/>
    <mergeCell ref="B16:B19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8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zoomScale="85" zoomScaleNormal="85" workbookViewId="0">
      <selection activeCell="K16" sqref="K16:L21"/>
    </sheetView>
  </sheetViews>
  <sheetFormatPr defaultColWidth="8.77777777777778" defaultRowHeight="14.4"/>
  <cols>
    <col min="3" max="3" width="9.88888888888889" customWidth="1"/>
    <col min="5" max="5" width="19.4444444444444" customWidth="1"/>
    <col min="7" max="7" width="15.2222222222222" customWidth="1"/>
    <col min="8" max="8" width="15" customWidth="1"/>
    <col min="12" max="12" width="15.1111111111111" customWidth="1"/>
    <col min="13" max="13" width="13.8888888888889" customWidth="1"/>
    <col min="14" max="14" width="15.3333333333333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4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45" customHeight="1" spans="1:14">
      <c r="A3" s="3" t="s">
        <v>2</v>
      </c>
      <c r="B3" s="3"/>
      <c r="C3" s="4" t="s">
        <v>102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4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4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45" customHeight="1" spans="1:14">
      <c r="A6" s="5"/>
      <c r="B6" s="6"/>
      <c r="C6" s="8" t="s">
        <v>11</v>
      </c>
      <c r="D6" s="8"/>
      <c r="E6" s="7">
        <f>[1]项目明细!C9</f>
        <v>40</v>
      </c>
      <c r="F6" s="7">
        <v>-22.4</v>
      </c>
      <c r="G6" s="7"/>
      <c r="H6" s="39">
        <f>[1]项目明细!D9</f>
        <v>17.6</v>
      </c>
      <c r="I6" s="39"/>
      <c r="J6" s="16">
        <v>10</v>
      </c>
      <c r="K6" s="16"/>
      <c r="L6" s="40">
        <f>H6/(E6+F6)</f>
        <v>1</v>
      </c>
      <c r="M6" s="41"/>
      <c r="N6" s="7">
        <f>L6*J6</f>
        <v>10</v>
      </c>
    </row>
    <row r="7" ht="15.45" customHeight="1" spans="1:14">
      <c r="A7" s="5"/>
      <c r="B7" s="6"/>
      <c r="C7" s="7" t="s">
        <v>12</v>
      </c>
      <c r="D7" s="7"/>
      <c r="E7" s="7">
        <v>40</v>
      </c>
      <c r="F7" s="7">
        <v>-22.4</v>
      </c>
      <c r="G7" s="7"/>
      <c r="H7" s="39">
        <v>17.6</v>
      </c>
      <c r="I7" s="39"/>
      <c r="J7" s="7" t="s">
        <v>13</v>
      </c>
      <c r="K7" s="7"/>
      <c r="L7" s="40">
        <v>1</v>
      </c>
      <c r="M7" s="41"/>
      <c r="N7" s="7" t="s">
        <v>13</v>
      </c>
    </row>
    <row r="8" ht="15.4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4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48.6" customHeight="1" spans="1:15">
      <c r="A11" s="10"/>
      <c r="B11" s="11" t="s">
        <v>71</v>
      </c>
      <c r="C11" s="11"/>
      <c r="D11" s="11"/>
      <c r="E11" s="11"/>
      <c r="F11" s="11"/>
      <c r="G11" s="12"/>
      <c r="H11" s="11" t="s">
        <v>103</v>
      </c>
      <c r="I11" s="11"/>
      <c r="J11" s="11"/>
      <c r="K11" s="11"/>
      <c r="L11" s="11"/>
      <c r="M11" s="11"/>
      <c r="N11" s="12"/>
      <c r="O11" s="4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4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4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4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45" customHeight="1" spans="1:14">
      <c r="A16" s="13"/>
      <c r="B16" s="13" t="s">
        <v>27</v>
      </c>
      <c r="C16" s="13" t="s">
        <v>28</v>
      </c>
      <c r="D16" s="14" t="s">
        <v>73</v>
      </c>
      <c r="E16" s="14"/>
      <c r="F16" s="14"/>
      <c r="G16" s="13">
        <v>6</v>
      </c>
      <c r="H16" s="13">
        <v>6</v>
      </c>
      <c r="I16" s="13">
        <v>15</v>
      </c>
      <c r="J16" s="13"/>
      <c r="K16" s="13">
        <v>15</v>
      </c>
      <c r="L16" s="13"/>
      <c r="M16" s="13"/>
      <c r="N16" s="13"/>
    </row>
    <row r="17" ht="23.4" customHeight="1" spans="1:14">
      <c r="A17" s="13"/>
      <c r="B17" s="13"/>
      <c r="C17" s="13" t="s">
        <v>30</v>
      </c>
      <c r="D17" s="14" t="s">
        <v>75</v>
      </c>
      <c r="E17" s="14"/>
      <c r="F17" s="14"/>
      <c r="G17" s="13" t="s">
        <v>76</v>
      </c>
      <c r="H17" s="13" t="s">
        <v>77</v>
      </c>
      <c r="I17" s="13">
        <v>15</v>
      </c>
      <c r="J17" s="13"/>
      <c r="K17" s="13">
        <v>15</v>
      </c>
      <c r="L17" s="13"/>
      <c r="M17" s="13"/>
      <c r="N17" s="13"/>
    </row>
    <row r="18" ht="15.45" customHeight="1" spans="1:14">
      <c r="A18" s="13"/>
      <c r="B18" s="13"/>
      <c r="C18" s="13" t="s">
        <v>44</v>
      </c>
      <c r="D18" s="14" t="s">
        <v>45</v>
      </c>
      <c r="E18" s="14"/>
      <c r="F18" s="14"/>
      <c r="G18" s="13" t="s">
        <v>104</v>
      </c>
      <c r="H18" s="13" t="s">
        <v>104</v>
      </c>
      <c r="I18" s="13">
        <v>15</v>
      </c>
      <c r="J18" s="13"/>
      <c r="K18" s="13">
        <v>15</v>
      </c>
      <c r="L18" s="13"/>
      <c r="M18" s="13"/>
      <c r="N18" s="13"/>
    </row>
    <row r="19" ht="23.4" customHeight="1" spans="1:14">
      <c r="A19" s="13"/>
      <c r="B19" s="13" t="s">
        <v>48</v>
      </c>
      <c r="C19" s="13" t="s">
        <v>34</v>
      </c>
      <c r="D19" s="14" t="s">
        <v>83</v>
      </c>
      <c r="E19" s="14"/>
      <c r="F19" s="14"/>
      <c r="G19" s="13" t="s">
        <v>84</v>
      </c>
      <c r="H19" s="13" t="s">
        <v>105</v>
      </c>
      <c r="I19" s="13">
        <v>15</v>
      </c>
      <c r="J19" s="13"/>
      <c r="K19" s="13">
        <v>15</v>
      </c>
      <c r="L19" s="13"/>
      <c r="M19" s="13"/>
      <c r="N19" s="13"/>
    </row>
    <row r="20" ht="25.5" customHeight="1" spans="1:14">
      <c r="A20" s="13"/>
      <c r="B20" s="13"/>
      <c r="C20" s="13" t="s">
        <v>49</v>
      </c>
      <c r="D20" s="14" t="s">
        <v>86</v>
      </c>
      <c r="E20" s="14"/>
      <c r="F20" s="14"/>
      <c r="G20" s="13" t="s">
        <v>87</v>
      </c>
      <c r="H20" s="13" t="s">
        <v>106</v>
      </c>
      <c r="I20" s="13">
        <v>15</v>
      </c>
      <c r="J20" s="13"/>
      <c r="K20" s="13">
        <v>15</v>
      </c>
      <c r="L20" s="13"/>
      <c r="M20" s="13"/>
      <c r="N20" s="13"/>
    </row>
    <row r="21" ht="21.6" spans="1:14">
      <c r="A21" s="13"/>
      <c r="B21" s="13" t="s">
        <v>36</v>
      </c>
      <c r="C21" s="13" t="s">
        <v>37</v>
      </c>
      <c r="D21" s="14" t="s">
        <v>51</v>
      </c>
      <c r="E21" s="14"/>
      <c r="F21" s="14"/>
      <c r="G21" s="13">
        <v>80</v>
      </c>
      <c r="H21" s="13"/>
      <c r="I21" s="13">
        <v>15</v>
      </c>
      <c r="J21" s="13"/>
      <c r="K21" s="13">
        <v>15</v>
      </c>
      <c r="L21" s="13"/>
      <c r="M21" s="13"/>
      <c r="N21" s="13"/>
    </row>
    <row r="22" ht="15.45" customHeight="1" spans="1:14">
      <c r="A22" s="15" t="s">
        <v>39</v>
      </c>
      <c r="B22" s="15"/>
      <c r="C22" s="15"/>
      <c r="D22" s="15"/>
      <c r="E22" s="15"/>
      <c r="F22" s="15"/>
      <c r="G22" s="15"/>
      <c r="H22" s="15"/>
      <c r="I22" s="16">
        <v>100</v>
      </c>
      <c r="J22" s="16"/>
      <c r="K22" s="21">
        <f>SUM(K21,K19:L20,K16:L18,N6)</f>
        <v>100</v>
      </c>
      <c r="L22" s="21"/>
      <c r="M22" s="22"/>
      <c r="N22" s="22"/>
    </row>
  </sheetData>
  <mergeCells count="76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0:A11"/>
    <mergeCell ref="A12:A21"/>
    <mergeCell ref="B12:B15"/>
    <mergeCell ref="B16:B18"/>
    <mergeCell ref="B19:B20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8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zoomScale="85" zoomScaleNormal="85" topLeftCell="A10" workbookViewId="0">
      <selection activeCell="G21" sqref="G21"/>
    </sheetView>
  </sheetViews>
  <sheetFormatPr defaultColWidth="9" defaultRowHeight="14.4"/>
  <cols>
    <col min="3" max="3" width="9.93518518518519" customWidth="1"/>
    <col min="5" max="5" width="19.462962962963" customWidth="1"/>
    <col min="7" max="7" width="15.2592592592593" customWidth="1"/>
    <col min="8" max="8" width="18.5648148148148" customWidth="1"/>
    <col min="12" max="12" width="15.0648148148148" customWidth="1"/>
    <col min="13" max="13" width="13.9351851851852" customWidth="1"/>
    <col min="14" max="14" width="15.3333333333333" customWidth="1"/>
  </cols>
  <sheetData>
    <row r="1" customFormat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.5" customHeight="1" spans="1:14">
      <c r="A3" s="3" t="s">
        <v>2</v>
      </c>
      <c r="B3" s="3"/>
      <c r="C3" s="4" t="s">
        <v>107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1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customFormat="1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customFormat="1" ht="15.5" customHeight="1" spans="1:14">
      <c r="A6" s="5"/>
      <c r="B6" s="6"/>
      <c r="C6" s="8" t="s">
        <v>11</v>
      </c>
      <c r="D6" s="8"/>
      <c r="E6" s="7">
        <v>40</v>
      </c>
      <c r="F6" s="7">
        <v>40</v>
      </c>
      <c r="G6" s="7"/>
      <c r="H6" s="34">
        <v>37.9289</v>
      </c>
      <c r="I6" s="7"/>
      <c r="J6" s="16">
        <v>10</v>
      </c>
      <c r="K6" s="16"/>
      <c r="L6" s="38">
        <v>0.9482225</v>
      </c>
      <c r="M6" s="38"/>
      <c r="N6" s="7">
        <v>9.482225</v>
      </c>
    </row>
    <row r="7" customFormat="1" ht="15.5" customHeight="1" spans="1:14">
      <c r="A7" s="5"/>
      <c r="B7" s="6"/>
      <c r="C7" s="7" t="s">
        <v>12</v>
      </c>
      <c r="D7" s="7"/>
      <c r="E7" s="7">
        <v>40</v>
      </c>
      <c r="F7" s="7">
        <v>40</v>
      </c>
      <c r="G7" s="7"/>
      <c r="H7" s="34">
        <v>37.9289</v>
      </c>
      <c r="I7" s="7"/>
      <c r="J7" s="7" t="s">
        <v>13</v>
      </c>
      <c r="K7" s="7"/>
      <c r="L7" s="38">
        <v>0.9482225</v>
      </c>
      <c r="M7" s="38"/>
      <c r="N7" s="7" t="s">
        <v>13</v>
      </c>
    </row>
    <row r="8" customFormat="1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customFormat="1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customFormat="1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customFormat="1" ht="39" customHeight="1" spans="1:14">
      <c r="A11" s="10"/>
      <c r="B11" s="11" t="s">
        <v>108</v>
      </c>
      <c r="C11" s="11"/>
      <c r="D11" s="11"/>
      <c r="E11" s="11"/>
      <c r="F11" s="11"/>
      <c r="G11" s="12"/>
      <c r="H11" s="11" t="s">
        <v>109</v>
      </c>
      <c r="I11" s="11"/>
      <c r="J11" s="11"/>
      <c r="K11" s="11"/>
      <c r="L11" s="11"/>
      <c r="M11" s="11"/>
      <c r="N11" s="12"/>
    </row>
    <row r="12" customFormat="1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customFormat="1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customFormat="1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customFormat="1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customFormat="1" ht="15.5" customHeight="1" spans="1:14">
      <c r="A16" s="13"/>
      <c r="B16" s="13" t="s">
        <v>27</v>
      </c>
      <c r="C16" s="13" t="s">
        <v>28</v>
      </c>
      <c r="D16" s="14" t="s">
        <v>110</v>
      </c>
      <c r="E16" s="14"/>
      <c r="F16" s="14"/>
      <c r="G16" s="35">
        <v>1</v>
      </c>
      <c r="H16" s="13">
        <v>1</v>
      </c>
      <c r="I16" s="13">
        <v>10</v>
      </c>
      <c r="J16" s="13"/>
      <c r="K16" s="13">
        <v>10</v>
      </c>
      <c r="L16" s="13"/>
      <c r="M16" s="13"/>
      <c r="N16" s="13"/>
    </row>
    <row r="17" customFormat="1" ht="54" spans="1:14">
      <c r="A17" s="13"/>
      <c r="B17" s="13"/>
      <c r="C17" s="13" t="s">
        <v>30</v>
      </c>
      <c r="D17" s="14" t="s">
        <v>111</v>
      </c>
      <c r="E17" s="14"/>
      <c r="F17" s="14"/>
      <c r="G17" s="14" t="s">
        <v>112</v>
      </c>
      <c r="H17" s="14" t="s">
        <v>113</v>
      </c>
      <c r="I17" s="13">
        <v>20</v>
      </c>
      <c r="J17" s="13"/>
      <c r="K17" s="13">
        <v>20</v>
      </c>
      <c r="L17" s="13"/>
      <c r="M17" s="13"/>
      <c r="N17" s="13"/>
    </row>
    <row r="18" customFormat="1" ht="15.5" customHeight="1" spans="1:14">
      <c r="A18" s="13"/>
      <c r="B18" s="13"/>
      <c r="C18" s="13" t="s">
        <v>32</v>
      </c>
      <c r="D18" s="14" t="s">
        <v>114</v>
      </c>
      <c r="E18" s="14"/>
      <c r="F18" s="14"/>
      <c r="G18" s="13" t="s">
        <v>115</v>
      </c>
      <c r="H18" s="36">
        <v>45800</v>
      </c>
      <c r="I18" s="13">
        <v>10</v>
      </c>
      <c r="J18" s="13"/>
      <c r="K18" s="13">
        <v>10</v>
      </c>
      <c r="L18" s="13"/>
      <c r="M18" s="13"/>
      <c r="N18" s="13"/>
    </row>
    <row r="19" customFormat="1" ht="15.5" customHeight="1" spans="1:14">
      <c r="A19" s="13"/>
      <c r="B19" s="13"/>
      <c r="C19" s="13" t="s">
        <v>44</v>
      </c>
      <c r="D19" s="14" t="s">
        <v>116</v>
      </c>
      <c r="E19" s="14"/>
      <c r="F19" s="14"/>
      <c r="G19" s="13" t="s">
        <v>117</v>
      </c>
      <c r="H19" s="13" t="s">
        <v>118</v>
      </c>
      <c r="I19" s="13">
        <v>10</v>
      </c>
      <c r="J19" s="13"/>
      <c r="K19" s="13">
        <v>10</v>
      </c>
      <c r="L19" s="13"/>
      <c r="M19" s="13"/>
      <c r="N19" s="13"/>
    </row>
    <row r="20" customFormat="1" ht="32.4" spans="1:14">
      <c r="A20" s="13"/>
      <c r="B20" s="13" t="s">
        <v>48</v>
      </c>
      <c r="C20" s="13" t="s">
        <v>49</v>
      </c>
      <c r="D20" s="14" t="s">
        <v>119</v>
      </c>
      <c r="E20" s="14"/>
      <c r="F20" s="14"/>
      <c r="G20" s="13" t="s">
        <v>119</v>
      </c>
      <c r="H20" s="13" t="s">
        <v>120</v>
      </c>
      <c r="I20" s="13">
        <v>30</v>
      </c>
      <c r="J20" s="13"/>
      <c r="K20" s="13">
        <v>30</v>
      </c>
      <c r="L20" s="13"/>
      <c r="M20" s="13"/>
      <c r="N20" s="13"/>
    </row>
    <row r="21" customFormat="1" ht="54" spans="1:14">
      <c r="A21" s="13"/>
      <c r="B21" s="13" t="s">
        <v>36</v>
      </c>
      <c r="C21" s="13" t="s">
        <v>37</v>
      </c>
      <c r="D21" s="14" t="s">
        <v>121</v>
      </c>
      <c r="E21" s="14"/>
      <c r="F21" s="14"/>
      <c r="G21" s="37" t="s">
        <v>122</v>
      </c>
      <c r="H21" s="13" t="s">
        <v>123</v>
      </c>
      <c r="I21" s="13">
        <v>10</v>
      </c>
      <c r="J21" s="13"/>
      <c r="K21" s="13">
        <v>10</v>
      </c>
      <c r="L21" s="13"/>
      <c r="M21" s="13"/>
      <c r="N21" s="13"/>
    </row>
    <row r="22" customFormat="1" ht="15.5" customHeight="1" spans="1:14">
      <c r="A22" s="15" t="s">
        <v>39</v>
      </c>
      <c r="B22" s="15"/>
      <c r="C22" s="15"/>
      <c r="D22" s="15"/>
      <c r="E22" s="15"/>
      <c r="F22" s="15"/>
      <c r="G22" s="15"/>
      <c r="H22" s="15"/>
      <c r="I22" s="16">
        <v>100</v>
      </c>
      <c r="J22" s="16"/>
      <c r="K22" s="21">
        <v>99.48</v>
      </c>
      <c r="L22" s="21"/>
      <c r="M22" s="22"/>
      <c r="N22" s="22"/>
    </row>
  </sheetData>
  <mergeCells count="75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0:A11"/>
    <mergeCell ref="A12:A21"/>
    <mergeCell ref="B12:B15"/>
    <mergeCell ref="B16:B19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7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zoomScale="85" zoomScaleNormal="85" workbookViewId="0">
      <selection activeCell="O9" sqref="O9"/>
    </sheetView>
  </sheetViews>
  <sheetFormatPr defaultColWidth="8.73148148148148" defaultRowHeight="14.4"/>
  <cols>
    <col min="3" max="3" width="9.90740740740741" customWidth="1"/>
    <col min="5" max="5" width="19.4537037037037" customWidth="1"/>
    <col min="6" max="6" width="4.56481481481481" customWidth="1"/>
    <col min="7" max="7" width="22.7407407407407" customWidth="1"/>
    <col min="8" max="8" width="20.2592592592593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124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18">
        <v>167</v>
      </c>
      <c r="F6" s="18">
        <v>167</v>
      </c>
      <c r="G6" s="18"/>
      <c r="H6" s="28">
        <v>162.263</v>
      </c>
      <c r="I6" s="28"/>
      <c r="J6" s="16">
        <v>10</v>
      </c>
      <c r="K6" s="16"/>
      <c r="L6" s="29">
        <f>H6/F6</f>
        <v>0.971634730538922</v>
      </c>
      <c r="M6" s="29"/>
      <c r="N6" s="30">
        <f>L6*J6</f>
        <v>9.71634730538922</v>
      </c>
    </row>
    <row r="7" ht="15.5" customHeight="1" spans="1:14">
      <c r="A7" s="5"/>
      <c r="B7" s="6"/>
      <c r="C7" s="7" t="s">
        <v>12</v>
      </c>
      <c r="D7" s="7"/>
      <c r="E7" s="18">
        <v>167</v>
      </c>
      <c r="F7" s="18">
        <v>167</v>
      </c>
      <c r="G7" s="18"/>
      <c r="H7" s="28">
        <v>162.263</v>
      </c>
      <c r="I7" s="28"/>
      <c r="J7" s="7" t="s">
        <v>13</v>
      </c>
      <c r="K7" s="7"/>
      <c r="L7" s="29">
        <f>H7/F7</f>
        <v>0.971634730538922</v>
      </c>
      <c r="M7" s="29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60" customHeight="1" spans="1:14">
      <c r="A11" s="10"/>
      <c r="B11" s="11" t="s">
        <v>125</v>
      </c>
      <c r="C11" s="11"/>
      <c r="D11" s="11"/>
      <c r="E11" s="11"/>
      <c r="F11" s="11"/>
      <c r="G11" s="12"/>
      <c r="H11" s="11" t="s">
        <v>126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15.5" customHeight="1" spans="1:14">
      <c r="A16" s="13"/>
      <c r="B16" s="13" t="s">
        <v>27</v>
      </c>
      <c r="C16" s="13" t="s">
        <v>28</v>
      </c>
      <c r="D16" s="14" t="s">
        <v>127</v>
      </c>
      <c r="E16" s="14"/>
      <c r="F16" s="14"/>
      <c r="G16" s="13">
        <v>13</v>
      </c>
      <c r="H16" s="13">
        <v>49</v>
      </c>
      <c r="I16" s="13">
        <v>15</v>
      </c>
      <c r="J16" s="13"/>
      <c r="K16" s="13">
        <v>15</v>
      </c>
      <c r="L16" s="13"/>
      <c r="M16" s="13"/>
      <c r="N16" s="13"/>
    </row>
    <row r="17" ht="21.6" spans="1:14">
      <c r="A17" s="13"/>
      <c r="B17" s="13"/>
      <c r="C17" s="13" t="s">
        <v>30</v>
      </c>
      <c r="D17" s="14" t="s">
        <v>128</v>
      </c>
      <c r="E17" s="14"/>
      <c r="F17" s="14"/>
      <c r="G17" s="13" t="s">
        <v>129</v>
      </c>
      <c r="H17" s="13" t="s">
        <v>130</v>
      </c>
      <c r="I17" s="13">
        <v>15</v>
      </c>
      <c r="J17" s="13"/>
      <c r="K17" s="13">
        <v>15</v>
      </c>
      <c r="L17" s="13"/>
      <c r="M17" s="13"/>
      <c r="N17" s="13"/>
    </row>
    <row r="18" ht="32.4" spans="1:14">
      <c r="A18" s="13"/>
      <c r="B18" s="13"/>
      <c r="C18" s="13" t="s">
        <v>32</v>
      </c>
      <c r="D18" s="14" t="s">
        <v>78</v>
      </c>
      <c r="E18" s="14"/>
      <c r="F18" s="14"/>
      <c r="G18" s="13" t="s">
        <v>131</v>
      </c>
      <c r="H18" s="13" t="s">
        <v>132</v>
      </c>
      <c r="I18" s="13">
        <v>10</v>
      </c>
      <c r="J18" s="13"/>
      <c r="K18" s="13">
        <v>10</v>
      </c>
      <c r="L18" s="13"/>
      <c r="M18" s="13"/>
      <c r="N18" s="13"/>
    </row>
    <row r="19" ht="15.5" customHeight="1" spans="1:14">
      <c r="A19" s="13"/>
      <c r="B19" s="13"/>
      <c r="C19" s="13" t="s">
        <v>44</v>
      </c>
      <c r="D19" s="14" t="s">
        <v>45</v>
      </c>
      <c r="E19" s="14"/>
      <c r="F19" s="14"/>
      <c r="G19" s="13" t="s">
        <v>133</v>
      </c>
      <c r="H19" s="13" t="s">
        <v>134</v>
      </c>
      <c r="I19" s="13">
        <v>20</v>
      </c>
      <c r="J19" s="13"/>
      <c r="K19" s="13">
        <v>20</v>
      </c>
      <c r="L19" s="13"/>
      <c r="M19" s="13"/>
      <c r="N19" s="13"/>
    </row>
    <row r="20" ht="43.2" spans="1:14">
      <c r="A20" s="13"/>
      <c r="B20" s="13" t="s">
        <v>48</v>
      </c>
      <c r="C20" s="13" t="s">
        <v>60</v>
      </c>
      <c r="D20" s="14" t="s">
        <v>135</v>
      </c>
      <c r="E20" s="14"/>
      <c r="F20" s="14"/>
      <c r="G20" s="13" t="s">
        <v>136</v>
      </c>
      <c r="H20" s="13" t="s">
        <v>137</v>
      </c>
      <c r="I20" s="13">
        <v>7</v>
      </c>
      <c r="J20" s="13"/>
      <c r="K20" s="13">
        <v>7</v>
      </c>
      <c r="L20" s="13"/>
      <c r="M20" s="13"/>
      <c r="N20" s="13"/>
    </row>
    <row r="21" ht="86.4" spans="1:19">
      <c r="A21" s="13"/>
      <c r="B21" s="13"/>
      <c r="C21" s="13" t="s">
        <v>34</v>
      </c>
      <c r="D21" s="14" t="s">
        <v>83</v>
      </c>
      <c r="E21" s="14"/>
      <c r="F21" s="14"/>
      <c r="G21" s="13" t="s">
        <v>138</v>
      </c>
      <c r="H21" s="13" t="s">
        <v>139</v>
      </c>
      <c r="I21" s="13">
        <v>7</v>
      </c>
      <c r="J21" s="13"/>
      <c r="K21" s="13">
        <v>7</v>
      </c>
      <c r="L21" s="13"/>
      <c r="M21" s="13"/>
      <c r="N21" s="13"/>
      <c r="P21" s="31"/>
      <c r="Q21" s="33"/>
      <c r="R21" s="33"/>
      <c r="S21" s="31"/>
    </row>
    <row r="22" ht="21.6" spans="1:19">
      <c r="A22" s="13"/>
      <c r="B22" s="13"/>
      <c r="C22" s="13" t="s">
        <v>49</v>
      </c>
      <c r="D22" s="14" t="s">
        <v>86</v>
      </c>
      <c r="E22" s="14"/>
      <c r="F22" s="14"/>
      <c r="G22" s="13" t="s">
        <v>140</v>
      </c>
      <c r="H22" s="13" t="s">
        <v>141</v>
      </c>
      <c r="I22" s="13">
        <v>6</v>
      </c>
      <c r="J22" s="13"/>
      <c r="K22" s="13">
        <v>6</v>
      </c>
      <c r="L22" s="13"/>
      <c r="M22" s="13"/>
      <c r="N22" s="13"/>
      <c r="P22" s="31"/>
      <c r="Q22" s="33"/>
      <c r="R22" s="31"/>
      <c r="S22" s="31"/>
    </row>
    <row r="23" ht="54" spans="1:14">
      <c r="A23" s="13"/>
      <c r="B23" s="13" t="s">
        <v>36</v>
      </c>
      <c r="C23" s="13" t="s">
        <v>37</v>
      </c>
      <c r="D23" s="14" t="s">
        <v>142</v>
      </c>
      <c r="E23" s="14"/>
      <c r="F23" s="14"/>
      <c r="G23" s="13" t="s">
        <v>143</v>
      </c>
      <c r="H23" s="13" t="s">
        <v>144</v>
      </c>
      <c r="I23" s="13">
        <v>10</v>
      </c>
      <c r="J23" s="13"/>
      <c r="K23" s="13">
        <v>10</v>
      </c>
      <c r="L23" s="13"/>
      <c r="M23" s="13"/>
      <c r="N23" s="13"/>
    </row>
    <row r="24" ht="15.5" customHeight="1" spans="1:14">
      <c r="A24" s="15" t="s">
        <v>39</v>
      </c>
      <c r="B24" s="15"/>
      <c r="C24" s="15"/>
      <c r="D24" s="15"/>
      <c r="E24" s="15"/>
      <c r="F24" s="15"/>
      <c r="G24" s="15"/>
      <c r="H24" s="15"/>
      <c r="I24" s="16">
        <v>100</v>
      </c>
      <c r="J24" s="16"/>
      <c r="K24" s="32">
        <f>N6+K16+K17+K18+K19+K20+K21+K22+K23</f>
        <v>99.7163473053892</v>
      </c>
      <c r="L24" s="32"/>
      <c r="M24" s="22"/>
      <c r="N24" s="22"/>
    </row>
  </sheetData>
  <mergeCells count="84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10:A11"/>
    <mergeCell ref="A12:A23"/>
    <mergeCell ref="B12:B15"/>
    <mergeCell ref="B16:B19"/>
    <mergeCell ref="B20:B22"/>
    <mergeCell ref="C12:C15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76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zoomScale="85" zoomScaleNormal="85" workbookViewId="0">
      <selection activeCell="O23" sqref="O23"/>
    </sheetView>
  </sheetViews>
  <sheetFormatPr defaultColWidth="8.73148148148148" defaultRowHeight="14.4"/>
  <cols>
    <col min="3" max="3" width="9.90740740740741" customWidth="1"/>
    <col min="5" max="5" width="19.4537037037037" customWidth="1"/>
    <col min="7" max="7" width="18.3611111111111" customWidth="1"/>
    <col min="8" max="8" width="20.3611111111111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145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7">
        <v>150</v>
      </c>
      <c r="F6" s="7">
        <v>150</v>
      </c>
      <c r="G6" s="7"/>
      <c r="H6" s="7">
        <v>149.9</v>
      </c>
      <c r="I6" s="7"/>
      <c r="J6" s="16">
        <v>10</v>
      </c>
      <c r="K6" s="16"/>
      <c r="L6" s="17">
        <v>1</v>
      </c>
      <c r="M6" s="7"/>
      <c r="N6" s="18">
        <f>10*L6</f>
        <v>10</v>
      </c>
    </row>
    <row r="7" ht="15.5" customHeight="1" spans="1:14">
      <c r="A7" s="5"/>
      <c r="B7" s="6"/>
      <c r="C7" s="7" t="s">
        <v>12</v>
      </c>
      <c r="D7" s="7"/>
      <c r="E7" s="7">
        <v>150</v>
      </c>
      <c r="F7" s="7">
        <v>150</v>
      </c>
      <c r="G7" s="7"/>
      <c r="H7" s="7">
        <v>149.9</v>
      </c>
      <c r="I7" s="7"/>
      <c r="J7" s="7" t="s">
        <v>13</v>
      </c>
      <c r="K7" s="7"/>
      <c r="L7" s="17">
        <v>1</v>
      </c>
      <c r="M7" s="7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39" customHeight="1" spans="1:14">
      <c r="A11" s="10"/>
      <c r="B11" s="11" t="s">
        <v>146</v>
      </c>
      <c r="C11" s="11"/>
      <c r="D11" s="11"/>
      <c r="E11" s="11"/>
      <c r="F11" s="11"/>
      <c r="G11" s="12"/>
      <c r="H11" s="11" t="s">
        <v>147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21.6" spans="1:14">
      <c r="A16" s="13"/>
      <c r="B16" s="13" t="s">
        <v>27</v>
      </c>
      <c r="C16" s="13" t="s">
        <v>28</v>
      </c>
      <c r="D16" s="14" t="s">
        <v>148</v>
      </c>
      <c r="E16" s="14"/>
      <c r="F16" s="14"/>
      <c r="G16" s="13" t="s">
        <v>149</v>
      </c>
      <c r="H16" s="13" t="s">
        <v>150</v>
      </c>
      <c r="I16" s="13">
        <v>10</v>
      </c>
      <c r="J16" s="13"/>
      <c r="K16" s="13">
        <v>10</v>
      </c>
      <c r="L16" s="13"/>
      <c r="M16" s="13"/>
      <c r="N16" s="13"/>
    </row>
    <row r="17" ht="32.4" spans="1:14">
      <c r="A17" s="13"/>
      <c r="B17" s="13"/>
      <c r="C17" s="13" t="s">
        <v>30</v>
      </c>
      <c r="D17" s="14" t="s">
        <v>128</v>
      </c>
      <c r="E17" s="14"/>
      <c r="F17" s="14"/>
      <c r="G17" s="23" t="s">
        <v>151</v>
      </c>
      <c r="H17" s="13" t="s">
        <v>152</v>
      </c>
      <c r="I17" s="13">
        <v>10</v>
      </c>
      <c r="J17" s="13"/>
      <c r="K17" s="13">
        <v>10</v>
      </c>
      <c r="L17" s="13"/>
      <c r="M17" s="13"/>
      <c r="N17" s="13"/>
    </row>
    <row r="18" ht="15.5" customHeight="1" spans="1:14">
      <c r="A18" s="13"/>
      <c r="B18" s="13"/>
      <c r="C18" s="13" t="s">
        <v>32</v>
      </c>
      <c r="D18" s="14" t="s">
        <v>153</v>
      </c>
      <c r="E18" s="14"/>
      <c r="F18" s="14"/>
      <c r="G18" s="13" t="s">
        <v>154</v>
      </c>
      <c r="H18" s="13" t="s">
        <v>155</v>
      </c>
      <c r="I18" s="13">
        <v>5</v>
      </c>
      <c r="J18" s="13"/>
      <c r="K18" s="19">
        <v>5</v>
      </c>
      <c r="L18" s="19"/>
      <c r="M18" s="13"/>
      <c r="N18" s="13"/>
    </row>
    <row r="19" ht="15.5" customHeight="1" spans="1:14">
      <c r="A19" s="13"/>
      <c r="B19" s="13"/>
      <c r="C19" s="13"/>
      <c r="D19" s="14" t="s">
        <v>156</v>
      </c>
      <c r="E19" s="14"/>
      <c r="F19" s="14"/>
      <c r="G19" s="13" t="s">
        <v>157</v>
      </c>
      <c r="H19" s="13" t="s">
        <v>155</v>
      </c>
      <c r="I19" s="13">
        <v>5</v>
      </c>
      <c r="J19" s="13"/>
      <c r="K19" s="19">
        <v>5</v>
      </c>
      <c r="L19" s="19"/>
      <c r="M19" s="13"/>
      <c r="N19" s="13"/>
    </row>
    <row r="20" ht="15.5" customHeight="1" spans="1:14">
      <c r="A20" s="13"/>
      <c r="B20" s="13"/>
      <c r="C20" s="13"/>
      <c r="D20" s="14" t="s">
        <v>158</v>
      </c>
      <c r="E20" s="14"/>
      <c r="F20" s="14"/>
      <c r="G20" s="13" t="s">
        <v>159</v>
      </c>
      <c r="H20" s="13" t="s">
        <v>155</v>
      </c>
      <c r="I20" s="13">
        <v>5</v>
      </c>
      <c r="J20" s="13"/>
      <c r="K20" s="19">
        <v>5</v>
      </c>
      <c r="L20" s="19"/>
      <c r="M20" s="13"/>
      <c r="N20" s="13"/>
    </row>
    <row r="21" ht="15.5" customHeight="1" spans="1:14">
      <c r="A21" s="13"/>
      <c r="B21" s="13"/>
      <c r="C21" s="13" t="s">
        <v>44</v>
      </c>
      <c r="D21" s="14" t="s">
        <v>160</v>
      </c>
      <c r="E21" s="14"/>
      <c r="F21" s="14"/>
      <c r="G21" s="13" t="s">
        <v>161</v>
      </c>
      <c r="H21" s="24" t="s">
        <v>162</v>
      </c>
      <c r="I21" s="13">
        <v>15</v>
      </c>
      <c r="J21" s="13"/>
      <c r="K21" s="19">
        <v>14</v>
      </c>
      <c r="L21" s="19"/>
      <c r="M21" s="13"/>
      <c r="N21" s="13"/>
    </row>
    <row r="22" ht="32.4" spans="1:14">
      <c r="A22" s="13"/>
      <c r="B22" s="13" t="s">
        <v>48</v>
      </c>
      <c r="C22" s="13" t="s">
        <v>60</v>
      </c>
      <c r="D22" s="14" t="s">
        <v>163</v>
      </c>
      <c r="E22" s="14"/>
      <c r="F22" s="14"/>
      <c r="G22" s="25" t="s">
        <v>164</v>
      </c>
      <c r="H22" s="23" t="s">
        <v>165</v>
      </c>
      <c r="I22" s="13">
        <v>10</v>
      </c>
      <c r="J22" s="13"/>
      <c r="K22" s="19">
        <v>10</v>
      </c>
      <c r="L22" s="19"/>
      <c r="M22" s="13"/>
      <c r="N22" s="13"/>
    </row>
    <row r="23" ht="54" spans="1:14">
      <c r="A23" s="13"/>
      <c r="B23" s="13"/>
      <c r="C23" s="13" t="s">
        <v>34</v>
      </c>
      <c r="D23" s="14" t="s">
        <v>166</v>
      </c>
      <c r="E23" s="14"/>
      <c r="F23" s="14"/>
      <c r="G23" s="26" t="s">
        <v>167</v>
      </c>
      <c r="H23" s="26" t="s">
        <v>168</v>
      </c>
      <c r="I23" s="13">
        <v>10</v>
      </c>
      <c r="J23" s="13"/>
      <c r="K23" s="19">
        <v>10</v>
      </c>
      <c r="L23" s="19"/>
      <c r="M23" s="13"/>
      <c r="N23" s="13"/>
    </row>
    <row r="24" ht="32.4" spans="1:14">
      <c r="A24" s="13"/>
      <c r="B24" s="13"/>
      <c r="C24" s="13" t="s">
        <v>169</v>
      </c>
      <c r="D24" s="14" t="s">
        <v>170</v>
      </c>
      <c r="E24" s="14"/>
      <c r="F24" s="14"/>
      <c r="G24" s="27" t="s">
        <v>171</v>
      </c>
      <c r="H24" s="13" t="s">
        <v>172</v>
      </c>
      <c r="I24" s="13">
        <v>5</v>
      </c>
      <c r="J24" s="13"/>
      <c r="K24" s="13">
        <v>5</v>
      </c>
      <c r="L24" s="13"/>
      <c r="M24" s="13"/>
      <c r="N24" s="13"/>
    </row>
    <row r="25" ht="21.6" spans="1:14">
      <c r="A25" s="13"/>
      <c r="B25" s="13"/>
      <c r="C25" s="13" t="s">
        <v>49</v>
      </c>
      <c r="D25" s="14" t="s">
        <v>173</v>
      </c>
      <c r="E25" s="14"/>
      <c r="F25" s="14"/>
      <c r="G25" s="26" t="s">
        <v>174</v>
      </c>
      <c r="H25" s="26" t="s">
        <v>175</v>
      </c>
      <c r="I25" s="13">
        <v>5</v>
      </c>
      <c r="J25" s="13"/>
      <c r="K25" s="19">
        <v>5</v>
      </c>
      <c r="L25" s="19"/>
      <c r="M25" s="20"/>
      <c r="N25" s="20"/>
    </row>
    <row r="26" ht="32.4" spans="1:14">
      <c r="A26" s="13"/>
      <c r="B26" s="13" t="s">
        <v>36</v>
      </c>
      <c r="C26" s="13" t="s">
        <v>37</v>
      </c>
      <c r="D26" s="14" t="s">
        <v>176</v>
      </c>
      <c r="E26" s="14"/>
      <c r="F26" s="14"/>
      <c r="G26" s="26" t="s">
        <v>177</v>
      </c>
      <c r="H26" s="26" t="s">
        <v>178</v>
      </c>
      <c r="I26" s="13">
        <v>10</v>
      </c>
      <c r="J26" s="13"/>
      <c r="K26" s="19">
        <v>9</v>
      </c>
      <c r="L26" s="19"/>
      <c r="M26" s="13"/>
      <c r="N26" s="13"/>
    </row>
    <row r="27" ht="15.5" customHeight="1" spans="1:14">
      <c r="A27" s="15" t="s">
        <v>39</v>
      </c>
      <c r="B27" s="15"/>
      <c r="C27" s="15"/>
      <c r="D27" s="15"/>
      <c r="E27" s="15"/>
      <c r="F27" s="15"/>
      <c r="G27" s="15"/>
      <c r="H27" s="15"/>
      <c r="I27" s="16">
        <v>100</v>
      </c>
      <c r="J27" s="16"/>
      <c r="K27" s="21">
        <f>SUM(K16:K26)+N6</f>
        <v>98</v>
      </c>
      <c r="L27" s="21"/>
      <c r="M27" s="22"/>
      <c r="N27" s="22"/>
    </row>
  </sheetData>
  <mergeCells count="97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A10:A11"/>
    <mergeCell ref="A12:A26"/>
    <mergeCell ref="B12:B15"/>
    <mergeCell ref="B16:B21"/>
    <mergeCell ref="B22:B25"/>
    <mergeCell ref="C12:C15"/>
    <mergeCell ref="C18:C20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zoomScale="85" zoomScaleNormal="85" workbookViewId="0">
      <selection activeCell="P23" sqref="P23"/>
    </sheetView>
  </sheetViews>
  <sheetFormatPr defaultColWidth="8.73148148148148" defaultRowHeight="14.4"/>
  <cols>
    <col min="3" max="3" width="9.90740740740741" customWidth="1"/>
    <col min="5" max="5" width="19.4537037037037" customWidth="1"/>
    <col min="7" max="7" width="15.2685185185185" customWidth="1"/>
    <col min="8" max="8" width="18.287037037037" customWidth="1"/>
    <col min="12" max="12" width="15.0925925925926" customWidth="1"/>
    <col min="13" max="13" width="13.9074074074074" customWidth="1"/>
    <col min="14" max="14" width="15.3611111111111" customWidth="1"/>
  </cols>
  <sheetData>
    <row r="1" ht="2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5" customHeight="1" spans="1:14">
      <c r="A3" s="3" t="s">
        <v>2</v>
      </c>
      <c r="B3" s="3"/>
      <c r="C3" s="4" t="s">
        <v>179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5" customHeight="1" spans="1:14">
      <c r="A4" s="5" t="s">
        <v>4</v>
      </c>
      <c r="B4" s="6"/>
      <c r="C4" s="7"/>
      <c r="D4" s="7"/>
      <c r="E4" s="7" t="s">
        <v>5</v>
      </c>
      <c r="F4" s="7" t="s">
        <v>6</v>
      </c>
      <c r="G4" s="7"/>
      <c r="H4" s="7" t="s">
        <v>7</v>
      </c>
      <c r="I4" s="7"/>
      <c r="J4" s="7" t="s">
        <v>8</v>
      </c>
      <c r="K4" s="7"/>
      <c r="L4" s="4" t="s">
        <v>9</v>
      </c>
      <c r="M4" s="4"/>
      <c r="N4" s="7" t="s">
        <v>10</v>
      </c>
    </row>
    <row r="5" ht="15.5" customHeight="1" spans="1:14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4"/>
      <c r="M5" s="4"/>
      <c r="N5" s="7"/>
    </row>
    <row r="6" ht="15.5" customHeight="1" spans="1:14">
      <c r="A6" s="5"/>
      <c r="B6" s="6"/>
      <c r="C6" s="8" t="s">
        <v>11</v>
      </c>
      <c r="D6" s="8"/>
      <c r="E6" s="7">
        <v>80</v>
      </c>
      <c r="F6" s="7">
        <v>80</v>
      </c>
      <c r="G6" s="7"/>
      <c r="H6" s="7">
        <v>80</v>
      </c>
      <c r="I6" s="7"/>
      <c r="J6" s="16">
        <v>10</v>
      </c>
      <c r="K6" s="16"/>
      <c r="L6" s="17">
        <v>1</v>
      </c>
      <c r="M6" s="7"/>
      <c r="N6" s="18">
        <f>10*L6</f>
        <v>10</v>
      </c>
    </row>
    <row r="7" ht="15.5" customHeight="1" spans="1:14">
      <c r="A7" s="5"/>
      <c r="B7" s="6"/>
      <c r="C7" s="7" t="s">
        <v>12</v>
      </c>
      <c r="D7" s="7"/>
      <c r="E7" s="7">
        <v>80</v>
      </c>
      <c r="F7" s="7">
        <v>80</v>
      </c>
      <c r="G7" s="7"/>
      <c r="H7" s="7">
        <v>80</v>
      </c>
      <c r="I7" s="7"/>
      <c r="J7" s="7" t="s">
        <v>13</v>
      </c>
      <c r="K7" s="7"/>
      <c r="L7" s="17">
        <v>1</v>
      </c>
      <c r="M7" s="7"/>
      <c r="N7" s="7" t="s">
        <v>13</v>
      </c>
    </row>
    <row r="8" ht="15.5" customHeight="1" spans="1:14">
      <c r="A8" s="5"/>
      <c r="B8" s="6"/>
      <c r="C8" s="7" t="s">
        <v>14</v>
      </c>
      <c r="D8" s="7"/>
      <c r="E8" s="7"/>
      <c r="F8" s="7"/>
      <c r="G8" s="7"/>
      <c r="H8" s="7"/>
      <c r="I8" s="7"/>
      <c r="J8" s="7" t="s">
        <v>13</v>
      </c>
      <c r="K8" s="7"/>
      <c r="L8" s="7"/>
      <c r="M8" s="7"/>
      <c r="N8" s="7" t="s">
        <v>13</v>
      </c>
    </row>
    <row r="9" ht="15.5" customHeight="1" spans="1:14">
      <c r="A9" s="9"/>
      <c r="B9" s="7"/>
      <c r="C9" s="7" t="s">
        <v>15</v>
      </c>
      <c r="D9" s="7"/>
      <c r="E9" s="7"/>
      <c r="F9" s="7"/>
      <c r="G9" s="7"/>
      <c r="H9" s="7"/>
      <c r="I9" s="7"/>
      <c r="J9" s="7" t="s">
        <v>13</v>
      </c>
      <c r="K9" s="7"/>
      <c r="L9" s="7"/>
      <c r="M9" s="7"/>
      <c r="N9" s="7" t="s">
        <v>13</v>
      </c>
    </row>
    <row r="10" ht="15.15" spans="1:14">
      <c r="A10" s="10" t="s">
        <v>16</v>
      </c>
      <c r="B10" s="7" t="s">
        <v>17</v>
      </c>
      <c r="C10" s="7"/>
      <c r="D10" s="7"/>
      <c r="E10" s="7"/>
      <c r="F10" s="7"/>
      <c r="G10" s="7"/>
      <c r="H10" s="7" t="s">
        <v>18</v>
      </c>
      <c r="I10" s="7"/>
      <c r="J10" s="7"/>
      <c r="K10" s="7"/>
      <c r="L10" s="7"/>
      <c r="M10" s="7"/>
      <c r="N10" s="7"/>
    </row>
    <row r="11" ht="39" customHeight="1" spans="1:14">
      <c r="A11" s="10"/>
      <c r="B11" s="11" t="s">
        <v>180</v>
      </c>
      <c r="C11" s="11"/>
      <c r="D11" s="11"/>
      <c r="E11" s="11"/>
      <c r="F11" s="11"/>
      <c r="G11" s="12"/>
      <c r="H11" s="11" t="s">
        <v>181</v>
      </c>
      <c r="I11" s="11"/>
      <c r="J11" s="11"/>
      <c r="K11" s="11"/>
      <c r="L11" s="11"/>
      <c r="M11" s="11"/>
      <c r="N11" s="12"/>
    </row>
    <row r="12" ht="24.75" customHeight="1" spans="1:14">
      <c r="A12" s="13" t="s">
        <v>20</v>
      </c>
      <c r="B12" s="13" t="s">
        <v>21</v>
      </c>
      <c r="C12" s="13" t="s">
        <v>22</v>
      </c>
      <c r="D12" s="13" t="s">
        <v>23</v>
      </c>
      <c r="E12" s="13"/>
      <c r="F12" s="13"/>
      <c r="G12" s="13" t="s">
        <v>24</v>
      </c>
      <c r="H12" s="13" t="s">
        <v>25</v>
      </c>
      <c r="I12" s="13" t="s">
        <v>8</v>
      </c>
      <c r="J12" s="13"/>
      <c r="K12" s="13" t="s">
        <v>10</v>
      </c>
      <c r="L12" s="13"/>
      <c r="M12" s="13" t="s">
        <v>26</v>
      </c>
      <c r="N12" s="13"/>
    </row>
    <row r="13" ht="15.5" customHeight="1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ht="15.5" customHeight="1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ht="15.5" customHeight="1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 t="s">
        <v>27</v>
      </c>
      <c r="C16" s="13" t="s">
        <v>28</v>
      </c>
      <c r="D16" s="14" t="s">
        <v>182</v>
      </c>
      <c r="E16" s="14"/>
      <c r="F16" s="14"/>
      <c r="G16" s="13" t="s">
        <v>183</v>
      </c>
      <c r="H16" s="13" t="s">
        <v>183</v>
      </c>
      <c r="I16" s="13">
        <v>10</v>
      </c>
      <c r="J16" s="13"/>
      <c r="K16" s="13">
        <v>10</v>
      </c>
      <c r="L16" s="13"/>
      <c r="M16" s="13"/>
      <c r="N16" s="13"/>
    </row>
    <row r="17" spans="1:14">
      <c r="A17" s="13"/>
      <c r="B17" s="13"/>
      <c r="C17" s="13"/>
      <c r="D17" s="14" t="s">
        <v>184</v>
      </c>
      <c r="E17" s="14"/>
      <c r="F17" s="14"/>
      <c r="G17" s="13" t="s">
        <v>185</v>
      </c>
      <c r="H17" s="13" t="s">
        <v>185</v>
      </c>
      <c r="I17" s="13">
        <v>10</v>
      </c>
      <c r="J17" s="13"/>
      <c r="K17" s="13">
        <v>10</v>
      </c>
      <c r="L17" s="13"/>
      <c r="M17" s="13"/>
      <c r="N17" s="13"/>
    </row>
    <row r="18" spans="1:14">
      <c r="A18" s="13"/>
      <c r="B18" s="13"/>
      <c r="C18" s="13"/>
      <c r="D18" s="14" t="s">
        <v>186</v>
      </c>
      <c r="E18" s="14"/>
      <c r="F18" s="14"/>
      <c r="G18" s="13" t="s">
        <v>187</v>
      </c>
      <c r="H18" s="13" t="s">
        <v>187</v>
      </c>
      <c r="I18" s="13">
        <v>10</v>
      </c>
      <c r="J18" s="13"/>
      <c r="K18" s="13">
        <v>10</v>
      </c>
      <c r="L18" s="13"/>
      <c r="M18" s="13"/>
      <c r="N18" s="13"/>
    </row>
    <row r="19" ht="32.4" spans="1:14">
      <c r="A19" s="13"/>
      <c r="B19" s="13"/>
      <c r="C19" s="13" t="s">
        <v>30</v>
      </c>
      <c r="D19" s="14" t="s">
        <v>188</v>
      </c>
      <c r="E19" s="14"/>
      <c r="F19" s="14"/>
      <c r="G19" s="13" t="s">
        <v>189</v>
      </c>
      <c r="H19" s="13" t="s">
        <v>190</v>
      </c>
      <c r="I19" s="13">
        <v>10</v>
      </c>
      <c r="J19" s="13"/>
      <c r="K19" s="13">
        <v>10</v>
      </c>
      <c r="L19" s="13"/>
      <c r="M19" s="13"/>
      <c r="N19" s="13"/>
    </row>
    <row r="20" ht="15.5" customHeight="1" spans="1:14">
      <c r="A20" s="13"/>
      <c r="B20" s="13"/>
      <c r="C20" s="13" t="s">
        <v>32</v>
      </c>
      <c r="D20" s="14" t="s">
        <v>191</v>
      </c>
      <c r="E20" s="14"/>
      <c r="F20" s="14"/>
      <c r="G20" s="13" t="s">
        <v>192</v>
      </c>
      <c r="H20" s="13" t="s">
        <v>192</v>
      </c>
      <c r="I20" s="13">
        <v>10</v>
      </c>
      <c r="J20" s="13"/>
      <c r="K20" s="13">
        <v>10</v>
      </c>
      <c r="L20" s="13"/>
      <c r="M20" s="13"/>
      <c r="N20" s="13"/>
    </row>
    <row r="21" ht="15.5" customHeight="1" spans="1:14">
      <c r="A21" s="13"/>
      <c r="B21" s="13"/>
      <c r="C21" s="13" t="s">
        <v>44</v>
      </c>
      <c r="D21" s="14" t="s">
        <v>193</v>
      </c>
      <c r="E21" s="14"/>
      <c r="F21" s="14"/>
      <c r="G21" s="13" t="s">
        <v>194</v>
      </c>
      <c r="H21" s="13" t="s">
        <v>194</v>
      </c>
      <c r="I21" s="13">
        <v>10</v>
      </c>
      <c r="J21" s="13"/>
      <c r="K21" s="13">
        <v>10</v>
      </c>
      <c r="L21" s="13"/>
      <c r="M21" s="13"/>
      <c r="N21" s="13"/>
    </row>
    <row r="22" ht="43.2" spans="1:14">
      <c r="A22" s="13"/>
      <c r="B22" s="13" t="s">
        <v>48</v>
      </c>
      <c r="C22" s="13" t="s">
        <v>34</v>
      </c>
      <c r="D22" s="14" t="s">
        <v>166</v>
      </c>
      <c r="E22" s="14"/>
      <c r="F22" s="14"/>
      <c r="G22" s="14" t="s">
        <v>195</v>
      </c>
      <c r="H22" s="13" t="s">
        <v>196</v>
      </c>
      <c r="I22" s="13">
        <v>10</v>
      </c>
      <c r="J22" s="13"/>
      <c r="K22" s="19">
        <v>10</v>
      </c>
      <c r="L22" s="19"/>
      <c r="M22" s="13"/>
      <c r="N22" s="13"/>
    </row>
    <row r="23" ht="32.4" spans="1:14">
      <c r="A23" s="13"/>
      <c r="B23" s="13"/>
      <c r="C23" s="13" t="s">
        <v>169</v>
      </c>
      <c r="D23" s="14" t="s">
        <v>170</v>
      </c>
      <c r="E23" s="14"/>
      <c r="F23" s="14"/>
      <c r="G23" s="13" t="s">
        <v>171</v>
      </c>
      <c r="H23" s="13" t="s">
        <v>197</v>
      </c>
      <c r="I23" s="13">
        <v>5</v>
      </c>
      <c r="J23" s="13"/>
      <c r="K23" s="13">
        <v>5</v>
      </c>
      <c r="L23" s="13"/>
      <c r="M23" s="13"/>
      <c r="N23" s="13"/>
    </row>
    <row r="24" ht="32.4" spans="1:14">
      <c r="A24" s="13"/>
      <c r="B24" s="13"/>
      <c r="C24" s="13" t="s">
        <v>49</v>
      </c>
      <c r="D24" s="14" t="s">
        <v>173</v>
      </c>
      <c r="E24" s="14"/>
      <c r="F24" s="14"/>
      <c r="G24" s="13" t="s">
        <v>198</v>
      </c>
      <c r="H24" s="13" t="s">
        <v>199</v>
      </c>
      <c r="I24" s="13">
        <v>5</v>
      </c>
      <c r="J24" s="13"/>
      <c r="K24" s="19">
        <v>4</v>
      </c>
      <c r="L24" s="19"/>
      <c r="M24" s="20"/>
      <c r="N24" s="20"/>
    </row>
    <row r="25" ht="21.6" spans="1:14">
      <c r="A25" s="13"/>
      <c r="B25" s="13" t="s">
        <v>36</v>
      </c>
      <c r="C25" s="13" t="s">
        <v>37</v>
      </c>
      <c r="D25" s="14" t="s">
        <v>200</v>
      </c>
      <c r="E25" s="14"/>
      <c r="F25" s="14"/>
      <c r="G25" s="13" t="s">
        <v>201</v>
      </c>
      <c r="H25" s="13" t="s">
        <v>202</v>
      </c>
      <c r="I25" s="13">
        <v>10</v>
      </c>
      <c r="J25" s="13"/>
      <c r="K25" s="19">
        <v>10</v>
      </c>
      <c r="L25" s="19"/>
      <c r="M25" s="13"/>
      <c r="N25" s="13"/>
    </row>
    <row r="26" ht="15.5" customHeight="1" spans="1:14">
      <c r="A26" s="15" t="s">
        <v>39</v>
      </c>
      <c r="B26" s="15"/>
      <c r="C26" s="15"/>
      <c r="D26" s="15"/>
      <c r="E26" s="15"/>
      <c r="F26" s="15"/>
      <c r="G26" s="15"/>
      <c r="H26" s="15"/>
      <c r="I26" s="16">
        <v>100</v>
      </c>
      <c r="J26" s="16"/>
      <c r="K26" s="21">
        <f>SUM(K16:K25)+N6</f>
        <v>99</v>
      </c>
      <c r="L26" s="21"/>
      <c r="M26" s="22"/>
      <c r="N26" s="22"/>
    </row>
  </sheetData>
  <mergeCells count="93">
    <mergeCell ref="A1:N1"/>
    <mergeCell ref="A2:N2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0:A11"/>
    <mergeCell ref="A12:A25"/>
    <mergeCell ref="B12:B15"/>
    <mergeCell ref="B16:B21"/>
    <mergeCell ref="B22:B24"/>
    <mergeCell ref="C12:C15"/>
    <mergeCell ref="C16:C18"/>
    <mergeCell ref="E4:E5"/>
    <mergeCell ref="G12:G15"/>
    <mergeCell ref="H12:H15"/>
    <mergeCell ref="N4:N5"/>
    <mergeCell ref="A4:B9"/>
    <mergeCell ref="C4:D5"/>
    <mergeCell ref="F4:G5"/>
    <mergeCell ref="H4:I5"/>
    <mergeCell ref="J4:K5"/>
    <mergeCell ref="L4:M5"/>
    <mergeCell ref="D12:F15"/>
    <mergeCell ref="I12:J15"/>
    <mergeCell ref="K12:L15"/>
    <mergeCell ref="M12:N15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运行管理经费</vt:lpstr>
      <vt:lpstr>北京金融街服务局信息化综合运维项目</vt:lpstr>
      <vt:lpstr>计算机设备采购经费</vt:lpstr>
      <vt:lpstr>北京金融街服务局电子政务接入节点扩增和机要会议室建设项目</vt:lpstr>
      <vt:lpstr>“聚力·金融街”党群服务中心工作经费</vt:lpstr>
      <vt:lpstr>全区处级干部培训项目</vt:lpstr>
      <vt:lpstr>聚力·金融街“品质＋”党群服务中心专项经费</vt:lpstr>
      <vt:lpstr>企业上市交流活动</vt:lpstr>
      <vt:lpstr>金融街论坛、金融街发布及金融街合作发展理事会系列活动</vt:lpstr>
      <vt:lpstr>2024年服贸会</vt:lpstr>
      <vt:lpstr>金融街观察内刊项目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褚雯雯</cp:lastModifiedBy>
  <dcterms:created xsi:type="dcterms:W3CDTF">2022-03-18T02:46:00Z</dcterms:created>
  <dcterms:modified xsi:type="dcterms:W3CDTF">2025-08-27T09:09:29Z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C0E8454F2688425AA7D74CA23CBDEDE6</vt:lpwstr>
  </property>
  <property fmtid="{D5CDD505-2E9C-101B-9397-08002B2CF9AE}" pid="3" name="KSOProductBuildVer">
    <vt:lpwstr>2052-12.1.0.22529</vt:lpwstr>
  </property>
</Properties>
</file>