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book.xml" ContentType="application/vnd.openxmlformats-officedocument.spreadsheetml.sheet.main+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11"/>
  </bookViews>
  <sheets>
    <sheet name="表一、部门收支总体情况表" sheetId="1" state="visible" r:id="rId1"/>
    <sheet name="表二、部门收入总体情况表" sheetId="2" state="visible" r:id="rId2"/>
    <sheet name="表三、部门支出总体情况表" sheetId="3" state="visible" r:id="rId3"/>
    <sheet name="表四、财政拨款收支总体情况表" sheetId="4" state="visible" r:id="rId4"/>
    <sheet name="表五、一般公共预算支出情况表" sheetId="5" state="visible" r:id="rId5"/>
    <sheet name="表六、一般公共预算基本支出情况表" sheetId="6" state="visible" r:id="rId6"/>
    <sheet name="表七、一般公共预算“三公”经费支出情况表" sheetId="7" state="visible" r:id="rId7"/>
    <sheet name="表八、政府性基金预算支出情况表" sheetId="8" state="visible" r:id="rId8"/>
    <sheet name="表九、部门预算明细表" sheetId="9" state="visible" r:id="rId9"/>
    <sheet name="表十、政府购买服务预算财政拨款明细表" sheetId="10" state="visible" r:id="rId10"/>
    <sheet name="表十一、2021年市级提前告知专项转移支付预算表" sheetId="11" state="visible" r:id="rId11"/>
    <sheet name="表十二、部门整体支出绩效目标申报表" sheetId="12" state="visible" r:id="rId12"/>
  </sheets>
  <calcPr/>
</workbook>
</file>

<file path=xl/sharedStrings.xml><?xml version="1.0" encoding="utf-8"?>
<sst xmlns="http://schemas.openxmlformats.org/spreadsheetml/2006/main" count="725" uniqueCount="725">
  <si>
    <t>表一：</t>
  </si>
  <si>
    <t>部门收支总体情况表</t>
  </si>
  <si>
    <t>单位：元</t>
  </si>
  <si>
    <t>收入项目类别</t>
  </si>
  <si>
    <t>收入金额</t>
  </si>
  <si>
    <t>支出项目类别</t>
  </si>
  <si>
    <t>支出金额</t>
  </si>
  <si>
    <t>预算内资金</t>
  </si>
  <si>
    <t>215,422,498.57</t>
  </si>
  <si>
    <t>一般公共服务支出</t>
  </si>
  <si>
    <t>财政专户管理</t>
  </si>
  <si>
    <t>公共安全支出</t>
  </si>
  <si>
    <t>　财政专户资金</t>
  </si>
  <si>
    <t>教育支出</t>
  </si>
  <si>
    <t>　　教育收费收入</t>
  </si>
  <si>
    <t>文化体育与传媒支出</t>
  </si>
  <si>
    <t>　　其他财政专户收入</t>
  </si>
  <si>
    <t>社会保障和就业支出</t>
  </si>
  <si>
    <t>　批准留用</t>
  </si>
  <si>
    <t>卫生健康支出</t>
  </si>
  <si>
    <t>上级补助收入</t>
  </si>
  <si>
    <t>城乡社区支出</t>
  </si>
  <si>
    <t>事业收入（不含事业单位预算外资金）</t>
  </si>
  <si>
    <t>住房保障支出</t>
  </si>
  <si>
    <t>经营收入</t>
  </si>
  <si>
    <t>附属单位上缴收入</t>
  </si>
  <si>
    <t>其他收入</t>
  </si>
  <si>
    <t xml:space="preserve">    本年收入合计</t>
  </si>
  <si>
    <t xml:space="preserve">    本年支出合计</t>
  </si>
  <si>
    <t>用事业基金弥补收支差额</t>
  </si>
  <si>
    <t xml:space="preserve">      上年结转</t>
  </si>
  <si>
    <t xml:space="preserve">      结转下年 </t>
  </si>
  <si>
    <t xml:space="preserve">    收入总计：</t>
  </si>
  <si>
    <t xml:space="preserve">    支出总计：</t>
  </si>
  <si>
    <t>表二：</t>
  </si>
  <si>
    <t>部门收入总体情况表</t>
  </si>
  <si>
    <t>科目</t>
  </si>
  <si>
    <t>合计</t>
  </si>
  <si>
    <t>上年结转</t>
  </si>
  <si>
    <t>一般公共预算拨款收入</t>
  </si>
  <si>
    <t>政府性基金预算拨款收入</t>
  </si>
  <si>
    <t>事业收入</t>
  </si>
  <si>
    <t>科目编码</t>
  </si>
  <si>
    <t>科目名称</t>
  </si>
  <si>
    <t xml:space="preserve">  人大事务</t>
  </si>
  <si>
    <t xml:space="preserve">    其他人大事务支出</t>
  </si>
  <si>
    <t xml:space="preserve">  政协事务</t>
  </si>
  <si>
    <t>2010299</t>
  </si>
  <si>
    <t xml:space="preserve">    其他政协事务支出</t>
  </si>
  <si>
    <t xml:space="preserve">  政府办公厅（室）及相关机构事务</t>
  </si>
  <si>
    <t xml:space="preserve">    行政运行</t>
  </si>
  <si>
    <t xml:space="preserve">    其他政府办公厅（室）及相关机构事务支出</t>
  </si>
  <si>
    <t xml:space="preserve">  统计信息事务</t>
  </si>
  <si>
    <t xml:space="preserve">    专项普查活动</t>
  </si>
  <si>
    <t xml:space="preserve">    统计抽样调查</t>
  </si>
  <si>
    <t xml:space="preserve">    其他统计信息事务支出</t>
  </si>
  <si>
    <t xml:space="preserve">  纪检监察事务</t>
  </si>
  <si>
    <t xml:space="preserve">    其他纪检监察事务支出</t>
  </si>
  <si>
    <t xml:space="preserve">  群众团体事务</t>
  </si>
  <si>
    <t xml:space="preserve">    其他群众团体事务支出</t>
  </si>
  <si>
    <t xml:space="preserve">  组织事务</t>
  </si>
  <si>
    <t xml:space="preserve">    一般行政管理事务</t>
  </si>
  <si>
    <t xml:space="preserve">    其他组织事务支出</t>
  </si>
  <si>
    <t xml:space="preserve">  宣传事务</t>
  </si>
  <si>
    <t>2013399</t>
  </si>
  <si>
    <t xml:space="preserve">    其他宣传事务支出</t>
  </si>
  <si>
    <t xml:space="preserve">  统战事务</t>
  </si>
  <si>
    <t xml:space="preserve">    其他统战事务支出</t>
  </si>
  <si>
    <t xml:space="preserve">  其他共产党事务支出</t>
  </si>
  <si>
    <t xml:space="preserve">    其他共产党事务支出</t>
  </si>
  <si>
    <t>204</t>
  </si>
  <si>
    <t>20406</t>
  </si>
  <si>
    <t xml:space="preserve">  司法</t>
  </si>
  <si>
    <t>2040604</t>
  </si>
  <si>
    <t xml:space="preserve">    基层司法业务</t>
  </si>
  <si>
    <t>2040699</t>
  </si>
  <si>
    <t xml:space="preserve">    其他司法支出</t>
  </si>
  <si>
    <t>20499</t>
  </si>
  <si>
    <t xml:space="preserve">  其他公共安全支出</t>
  </si>
  <si>
    <t>2049999</t>
  </si>
  <si>
    <t xml:space="preserve">    其他公共安全支出</t>
  </si>
  <si>
    <t>205</t>
  </si>
  <si>
    <t>20508</t>
  </si>
  <si>
    <t xml:space="preserve">  进修及培训</t>
  </si>
  <si>
    <t>2050803</t>
  </si>
  <si>
    <t xml:space="preserve">    培训支出</t>
  </si>
  <si>
    <t>20599</t>
  </si>
  <si>
    <t xml:space="preserve">  其他教育支出</t>
  </si>
  <si>
    <t>2059999</t>
  </si>
  <si>
    <t xml:space="preserve">    其他教育支出</t>
  </si>
  <si>
    <t>207</t>
  </si>
  <si>
    <t>文化旅游体育与传媒支出</t>
  </si>
  <si>
    <t>20799</t>
  </si>
  <si>
    <t xml:space="preserve">  其他文化旅游体育与传媒支出</t>
  </si>
  <si>
    <t>2079999</t>
  </si>
  <si>
    <t xml:space="preserve">    其他文化旅游体育与传媒支出</t>
  </si>
  <si>
    <t>208</t>
  </si>
  <si>
    <t>20801</t>
  </si>
  <si>
    <t xml:space="preserve">  人力资源和社会保障管理事务</t>
  </si>
  <si>
    <t>2080105</t>
  </si>
  <si>
    <t xml:space="preserve">    劳动保障监察</t>
  </si>
  <si>
    <t>20802</t>
  </si>
  <si>
    <t xml:space="preserve">  民政管理事务</t>
  </si>
  <si>
    <t>2080208</t>
  </si>
  <si>
    <t xml:space="preserve">    基层政权建设和社区治理</t>
  </si>
  <si>
    <t>2080299</t>
  </si>
  <si>
    <t xml:space="preserve">    其他民政管理事务支出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</si>
  <si>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</si>
  <si>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</si>
  <si>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</si>
  <si>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</si>
  <si>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</si>
  <si>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</si>
  <si>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</si>
  <si>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</si>
  <si>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</si>
  <si>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</si>
  <si>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20807</t>
  </si>
  <si>
    <t xml:space="preserve">  就业补助</t>
  </si>
  <si>
    <t>2080705</t>
  </si>
  <si>
    <t xml:space="preserve">    公益性岗位补贴</t>
  </si>
  <si>
    <t>20808</t>
  </si>
  <si>
    <t xml:space="preserve">  抚恤</t>
  </si>
  <si>
    <t>2080899</t>
  </si>
  <si>
    <t xml:space="preserve">    其他优抚支出</t>
  </si>
  <si>
    <t>20809</t>
  </si>
  <si>
    <t xml:space="preserve">  退役安置</t>
  </si>
  <si>
    <t>2080902</t>
  </si>
  <si>
    <t xml:space="preserve">    军队移交政府的离退休人员安置</t>
  </si>
  <si>
    <t>20810</t>
  </si>
  <si>
    <t xml:space="preserve">  社会福利</t>
  </si>
  <si>
    <t>2081002</t>
  </si>
  <si>
    <t xml:space="preserve">    老年福利</t>
  </si>
  <si>
    <t>20811</t>
  </si>
  <si>
    <t xml:space="preserve">  残疾人事业</t>
  </si>
  <si>
    <t>2081104</t>
  </si>
  <si>
    <t xml:space="preserve">    残疾人康复</t>
  </si>
  <si>
    <t>2081105</t>
  </si>
  <si>
    <t xml:space="preserve">    残疾人就业和扶贫</t>
  </si>
  <si>
    <t>2081107</t>
  </si>
  <si>
    <t xml:space="preserve">    残疾人生活和护理补贴</t>
  </si>
  <si>
    <t>2081199</t>
  </si>
  <si>
    <t xml:space="preserve">    其他残疾人事业支出</t>
  </si>
  <si>
    <t>20819</t>
  </si>
  <si>
    <t xml:space="preserve">  最低生活保障</t>
  </si>
  <si>
    <t>2081901</t>
  </si>
  <si>
    <t xml:space="preserve">    城市最低生活保障金支出</t>
  </si>
  <si>
    <t>20821</t>
  </si>
  <si>
    <t xml:space="preserve">  特困人员救助供养</t>
  </si>
  <si>
    <t>2082101</t>
  </si>
  <si>
    <t xml:space="preserve">    城市特困人员救助供养支出</t>
  </si>
  <si>
    <t>20825</t>
  </si>
  <si>
    <t xml:space="preserve">  其他生活救助</t>
  </si>
  <si>
    <t>2082501</t>
  </si>
  <si>
    <t xml:space="preserve">    其他城市生活救助</t>
  </si>
  <si>
    <t>20828</t>
  </si>
  <si>
    <t xml:space="preserve">  退役军人管理事务</t>
  </si>
  <si>
    <t>2082899</t>
  </si>
  <si>
    <t xml:space="preserve">    其他退役军人事务管理支出</t>
  </si>
  <si>
    <t>20899</t>
  </si>
  <si>
    <t xml:space="preserve">  其他社会保障和就业支出</t>
  </si>
  <si>
    <t>2089999</t>
  </si>
  <si>
    <t xml:space="preserve">    其他社会保障和就业支出</t>
  </si>
  <si>
    <t>210</t>
  </si>
  <si>
    <t>21004</t>
  </si>
  <si>
    <t xml:space="preserve">  公共卫生</t>
  </si>
  <si>
    <t>2100499</t>
  </si>
  <si>
    <t xml:space="preserve">    其他公共卫生支出</t>
  </si>
  <si>
    <t>21007</t>
  </si>
  <si>
    <t xml:space="preserve">  计划生育事务</t>
  </si>
  <si>
    <t>2100799</t>
  </si>
  <si>
    <t xml:space="preserve">    其他计划生育事务支出</t>
  </si>
  <si>
    <t>21011</t>
  </si>
  <si>
    <t xml:space="preserve">  行政事业单位医疗</t>
  </si>
  <si>
    <t>2101101</t>
  </si>
  <si>
    <t xml:space="preserve">    行政单位医疗</t>
  </si>
  <si>
    <t>2101199</t>
  </si>
  <si>
    <t xml:space="preserve">    其他行政事业单位医疗支出</t>
  </si>
  <si>
    <t>21013</t>
  </si>
  <si>
    <t xml:space="preserve">  医疗救助</t>
  </si>
  <si>
    <t>2101399</t>
  </si>
  <si>
    <t xml:space="preserve">    其他医疗救助支出</t>
  </si>
  <si>
    <t>212</t>
  </si>
  <si>
    <t>21201</t>
  </si>
  <si>
    <t xml:space="preserve">  城乡社区管理事务</t>
  </si>
  <si>
    <t>2120104</t>
  </si>
  <si>
    <t xml:space="preserve">    城管执法</t>
  </si>
  <si>
    <t>2120199</t>
  </si>
  <si>
    <t xml:space="preserve">    其他城乡社区管理事务支出</t>
  </si>
  <si>
    <t>21202</t>
  </si>
  <si>
    <t xml:space="preserve">  城乡社区规划与管理</t>
  </si>
  <si>
    <t>2120201</t>
  </si>
  <si>
    <t xml:space="preserve">    城乡社区规划与管理</t>
  </si>
  <si>
    <t>21205</t>
  </si>
  <si>
    <t xml:space="preserve">  城乡社区环境卫生</t>
  </si>
  <si>
    <t>2120501</t>
  </si>
  <si>
    <t xml:space="preserve">    城乡社区环境卫生</t>
  </si>
  <si>
    <t>21299</t>
  </si>
  <si>
    <t xml:space="preserve">  其他城乡社区支出</t>
  </si>
  <si>
    <t>2129999</t>
  </si>
  <si>
    <t xml:space="preserve">    其他城乡社区支出</t>
  </si>
  <si>
    <t>221</t>
  </si>
  <si>
    <t>22101</t>
  </si>
  <si>
    <t xml:space="preserve">  保障性安居工程支出</t>
  </si>
  <si>
    <t>2210199</t>
  </si>
  <si>
    <t xml:space="preserve">    其他保障性安居工程支出</t>
  </si>
  <si>
    <t>22102</t>
  </si>
  <si>
    <t xml:space="preserve">  住房改革支出</t>
  </si>
  <si>
    <t>2210201</t>
  </si>
  <si>
    <t xml:space="preserve">    住房公积金</t>
  </si>
  <si>
    <t>2210203</t>
  </si>
  <si>
    <t xml:space="preserve">    购房补贴</t>
  </si>
  <si>
    <t>总计</t>
  </si>
  <si>
    <t>表三：</t>
  </si>
  <si>
    <t>部门支出总体情况表</t>
  </si>
  <si>
    <t>基本支出</t>
  </si>
  <si>
    <t>项目支出</t>
  </si>
  <si>
    <t>上缴上级支出</t>
  </si>
  <si>
    <t>事业单位经营支出</t>
  </si>
  <si>
    <t>对下级单位补助支出</t>
  </si>
  <si>
    <t>人大事务</t>
  </si>
  <si>
    <t>2010199</t>
  </si>
  <si>
    <t>2010507</t>
  </si>
  <si>
    <t>2010508</t>
  </si>
  <si>
    <t>2010599</t>
  </si>
  <si>
    <t>20111</t>
  </si>
  <si>
    <t>2011199</t>
  </si>
  <si>
    <t>20129</t>
  </si>
  <si>
    <t>2012999</t>
  </si>
  <si>
    <t>20132</t>
  </si>
  <si>
    <t>2013202</t>
  </si>
  <si>
    <t>2013299</t>
  </si>
  <si>
    <t>20133</t>
  </si>
  <si>
    <t>20134</t>
  </si>
  <si>
    <t>2013499</t>
  </si>
  <si>
    <t>20136</t>
  </si>
  <si>
    <t>2013699</t>
  </si>
  <si>
    <t>表四：</t>
  </si>
  <si>
    <t>财政拨款收支总体情况表</t>
  </si>
  <si>
    <t>收入</t>
  </si>
  <si>
    <t>支出</t>
  </si>
  <si>
    <t>项目</t>
  </si>
  <si>
    <t>预算金额</t>
  </si>
  <si>
    <t>一、本年收入</t>
  </si>
  <si>
    <t>一、本年支出</t>
  </si>
  <si>
    <t xml:space="preserve">  （一）一般公共预算拨款</t>
  </si>
  <si>
    <t>（一）一般公共服务支出</t>
  </si>
  <si>
    <t xml:space="preserve">  （二）政府性基金预算拨款</t>
  </si>
  <si>
    <t>（二）公共安全支出</t>
  </si>
  <si>
    <t>（三）教育支出</t>
  </si>
  <si>
    <t>二、上年结转</t>
  </si>
  <si>
    <t>（四）文化体育与传媒支出</t>
  </si>
  <si>
    <t>（五）社会保障和就业支出</t>
  </si>
  <si>
    <t>（六）城乡社区支出</t>
  </si>
  <si>
    <t>（七）卫生健康支出</t>
  </si>
  <si>
    <t>（八）住房保障支出</t>
  </si>
  <si>
    <t>二、结转下年</t>
  </si>
  <si>
    <t>表五：</t>
  </si>
  <si>
    <t>一般公共预算支出情况表</t>
  </si>
  <si>
    <t>表六：</t>
  </si>
  <si>
    <t>一般公共预算基本支出情况表</t>
  </si>
  <si>
    <t>政府经济分类代码</t>
  </si>
  <si>
    <t>政府经济分类名称</t>
  </si>
  <si>
    <t>部门经济分类代码</t>
  </si>
  <si>
    <t>部门经济分类名称</t>
  </si>
  <si>
    <t>人员经费</t>
  </si>
  <si>
    <t>公用经费</t>
  </si>
  <si>
    <t>机关工资福利支出</t>
  </si>
  <si>
    <t>工资福利支出</t>
  </si>
  <si>
    <t>工资奖金津补贴</t>
  </si>
  <si>
    <t>基本工资</t>
  </si>
  <si>
    <t>津贴补贴</t>
  </si>
  <si>
    <t>奖金</t>
  </si>
  <si>
    <t>社会保障缴费</t>
  </si>
  <si>
    <t>30112</t>
  </si>
  <si>
    <t>其他社会保障缴费</t>
  </si>
  <si>
    <t>30108</t>
  </si>
  <si>
    <t>机关事业单位基本养老保险缴费</t>
  </si>
  <si>
    <t>30109</t>
  </si>
  <si>
    <t>职业年金缴费</t>
  </si>
  <si>
    <t>住房公积金</t>
  </si>
  <si>
    <t>30113</t>
  </si>
  <si>
    <t>其他工资福利支出</t>
  </si>
  <si>
    <t>30199</t>
  </si>
  <si>
    <t>商品和服务支出</t>
  </si>
  <si>
    <t>商品和福利支出</t>
  </si>
  <si>
    <t>办公经费</t>
  </si>
  <si>
    <t>30201</t>
  </si>
  <si>
    <t>办公费</t>
  </si>
  <si>
    <t>30205</t>
  </si>
  <si>
    <t>水费</t>
  </si>
  <si>
    <t>30206</t>
  </si>
  <si>
    <t>电费</t>
  </si>
  <si>
    <t>30207</t>
  </si>
  <si>
    <t>邮电费</t>
  </si>
  <si>
    <t>30208</t>
  </si>
  <si>
    <t>取暖费</t>
  </si>
  <si>
    <t>30211</t>
  </si>
  <si>
    <t>差旅费</t>
  </si>
  <si>
    <t>30228</t>
  </si>
  <si>
    <t>工会经费</t>
  </si>
  <si>
    <t>30229</t>
  </si>
  <si>
    <t>福利费</t>
  </si>
  <si>
    <t>30239</t>
  </si>
  <si>
    <t>其他交通费用</t>
  </si>
  <si>
    <t>会议费</t>
  </si>
  <si>
    <t>30215</t>
  </si>
  <si>
    <t>培训费</t>
  </si>
  <si>
    <t>30216</t>
  </si>
  <si>
    <t>公务接待费</t>
  </si>
  <si>
    <t>30217</t>
  </si>
  <si>
    <t>公务用车运行维护费</t>
  </si>
  <si>
    <t>30231</t>
  </si>
  <si>
    <t>维修（护）费</t>
  </si>
  <si>
    <t>30213</t>
  </si>
  <si>
    <t>其他商品和服务支出</t>
  </si>
  <si>
    <t>30299</t>
  </si>
  <si>
    <t>对个人和家庭的补助</t>
  </si>
  <si>
    <t>303</t>
  </si>
  <si>
    <t>其他对个人和家庭的补助</t>
  </si>
  <si>
    <t>社会福利和救助</t>
  </si>
  <si>
    <t>30309</t>
  </si>
  <si>
    <t>奖励金</t>
  </si>
  <si>
    <t>离退休费</t>
  </si>
  <si>
    <t>30301</t>
  </si>
  <si>
    <t>离休费</t>
  </si>
  <si>
    <t>30302</t>
  </si>
  <si>
    <t>退休费</t>
  </si>
  <si>
    <t>30399</t>
  </si>
  <si>
    <t>表七：</t>
  </si>
  <si>
    <t>一般公共预算“三公”经费支出情况表</t>
  </si>
  <si>
    <t>2020年预算数</t>
  </si>
  <si>
    <t>2021年预算数</t>
  </si>
  <si>
    <t>1、因公出国（境）费</t>
  </si>
  <si>
    <t>2、公务接待费</t>
  </si>
  <si>
    <t>3、公务用车购置及运行维护费</t>
  </si>
  <si>
    <t>其中；公务用车购置费</t>
  </si>
  <si>
    <t xml:space="preserve">      公务用车运行维护费</t>
  </si>
  <si>
    <t>表八：</t>
  </si>
  <si>
    <t>政府性基金预算支出情况表</t>
  </si>
  <si>
    <t>…</t>
  </si>
  <si>
    <t>表九：</t>
  </si>
  <si>
    <t>部门预算明细表</t>
  </si>
  <si>
    <t xml:space="preserve">单位：元 </t>
  </si>
  <si>
    <t>功能分类代码</t>
  </si>
  <si>
    <t>功能分类名称</t>
  </si>
  <si>
    <t>项目名称</t>
  </si>
  <si>
    <t>其他人大事务支出</t>
  </si>
  <si>
    <t>党群工作办公室-人大代表换届选举工作经费</t>
  </si>
  <si>
    <t>其他政协事务支出</t>
  </si>
  <si>
    <t>党群工作办公室-工会服务站日常管理</t>
  </si>
  <si>
    <t>2010301</t>
  </si>
  <si>
    <t>行政运行</t>
  </si>
  <si>
    <t>30101</t>
  </si>
  <si>
    <t>人员支出（在职统发）_基本工资</t>
  </si>
  <si>
    <t>30102</t>
  </si>
  <si>
    <t>人员支出（在职统发）_津贴补贴</t>
  </si>
  <si>
    <t>30103</t>
  </si>
  <si>
    <t>人员支出（在职统发）_奖金</t>
  </si>
  <si>
    <t>人员支出（在职统发）_其他工资福利支出</t>
  </si>
  <si>
    <t>人员支出（在职非统发）_其他社会保障缴费</t>
  </si>
  <si>
    <t>对个人和家庭补助支出（在职统发）_津贴补贴</t>
  </si>
  <si>
    <t>对个人和家庭补助支出（在职统发）_其他交通费用</t>
  </si>
  <si>
    <t>对个人和家庭补助支出（在职统发）_其他对个人和家庭的补助</t>
  </si>
  <si>
    <t>对个人和家庭补助支出（在职非统发）_其他对个人和家庭的补助</t>
  </si>
  <si>
    <t>日常公用支出（在职人员）_办公费</t>
  </si>
  <si>
    <t>日常公用支出（在职人员）_水费</t>
  </si>
  <si>
    <t>日常公用支出（在职人员）_电费</t>
  </si>
  <si>
    <t>日常公用支出（在职人员）_邮电费</t>
  </si>
  <si>
    <t>日常公用支出（在职人员）_取暖费</t>
  </si>
  <si>
    <t>日常公用支出（在职人员）_差旅费</t>
  </si>
  <si>
    <t>日常公用支出（在职人员）_维修（护）费</t>
  </si>
  <si>
    <t>日常公用支出（在职人员）_会议费</t>
  </si>
  <si>
    <t>日常公用支出（在职人员）_公务接待费</t>
  </si>
  <si>
    <t>日常公用支出（在职人员）_工会经费</t>
  </si>
  <si>
    <t>日常公用支出（在职人员）_福利费</t>
  </si>
  <si>
    <t>日常公用支出（在职人员）_公务用车运行维护费</t>
  </si>
  <si>
    <t>日常公用支出（在职人员）_其他商品和服务支出</t>
  </si>
  <si>
    <t>2010399</t>
  </si>
  <si>
    <t>其他政府办公厅（室）及相关机构事务支出</t>
  </si>
  <si>
    <t>党群工作办公室-党群服务中心房租和运维费用（米市）</t>
  </si>
  <si>
    <t>党群工作办公室-党群服务中心建设经费（大吉巷）</t>
  </si>
  <si>
    <t>党群工作办公室-组织人事日常管理</t>
  </si>
  <si>
    <t>城市管理办公室-综合行政执法队房租</t>
  </si>
  <si>
    <t>30214</t>
  </si>
  <si>
    <t>租赁费</t>
  </si>
  <si>
    <t>设备购置</t>
  </si>
  <si>
    <t>31002</t>
  </si>
  <si>
    <t>办公设备购置</t>
  </si>
  <si>
    <t>综合办公室-固定资产更新经费</t>
  </si>
  <si>
    <t>综合办公室-宣传品制作经费</t>
  </si>
  <si>
    <t>委托业务费</t>
  </si>
  <si>
    <t>30227</t>
  </si>
  <si>
    <t>综合办公室-水源热泵运行经费</t>
  </si>
  <si>
    <t>综合办公室-运行管理经费</t>
  </si>
  <si>
    <t>30209</t>
  </si>
  <si>
    <t>物业管理费</t>
  </si>
  <si>
    <t>综合办公室-物业经费</t>
  </si>
  <si>
    <t>综合办公室-办公楼大修经费</t>
  </si>
  <si>
    <t>综合办公室-地区功能服务场所装修改造维护经费</t>
  </si>
  <si>
    <t>平安建设办公室—司法所房租</t>
  </si>
  <si>
    <t>平安建设办公室—司法所电费</t>
  </si>
  <si>
    <t>综合办公室-财务规范化建设及工程造价咨询和监理费</t>
  </si>
  <si>
    <t>社会建设办公室-文化、体育工程项目费</t>
  </si>
  <si>
    <t>综合办公室-档案、信息及保密工作经费</t>
  </si>
  <si>
    <t>统计抽样调查</t>
  </si>
  <si>
    <t>地区协调办公室-人口抽样调查</t>
  </si>
  <si>
    <t>其他统计信息事务支出</t>
  </si>
  <si>
    <t>地区协调办公室-统计年报</t>
  </si>
  <si>
    <t>地区协调办公室-统计调查及培训经费</t>
  </si>
  <si>
    <t>专项普查活动</t>
  </si>
  <si>
    <t>地区协调办公室-第七次人口普查尾款</t>
  </si>
  <si>
    <t>其他纪检监察事务支出</t>
  </si>
  <si>
    <t>纪工委-纪检监察工作经费</t>
  </si>
  <si>
    <t>其他群众团体事务支出</t>
  </si>
  <si>
    <t>党群工作办公室-巾帼建功新时代</t>
  </si>
  <si>
    <t>党群工作办公室-区域化团建活动</t>
  </si>
  <si>
    <t>党群工作办公室-社区青年汇建设</t>
  </si>
  <si>
    <t>党群工作办公室-“六德”教育活动</t>
  </si>
  <si>
    <t>党群工作办公室-儿童中心运营</t>
  </si>
  <si>
    <t>党群工作办公室-儿童中心房租</t>
  </si>
  <si>
    <t>党群工作办公室-报刊杂志征订</t>
  </si>
  <si>
    <t>党群工作办公室-工会服务站新址添置办公家具电器</t>
  </si>
  <si>
    <t>一般行政管理事务</t>
  </si>
  <si>
    <t>党群工作办公室-社区党组织服务群众项目</t>
  </si>
  <si>
    <t>其他组织事务支出</t>
  </si>
  <si>
    <t>党群工作办公室-机关、非公、社区义务支部书记、副书记、委员补助</t>
  </si>
  <si>
    <t>党群工作办公室-城市基层党建工作经费</t>
  </si>
  <si>
    <t>党群工作办公室-党建活动经费</t>
  </si>
  <si>
    <t>其他宣传事务支出</t>
  </si>
  <si>
    <t>党群工作办公室-党报党刊</t>
  </si>
  <si>
    <t>党群工作办公室-《陶然之窗》编印发行</t>
  </si>
  <si>
    <t>党群工作办公室-陶然亭街道新媒体采编、运维等经费</t>
  </si>
  <si>
    <t>党群工作办公室-各项宣传活动</t>
  </si>
  <si>
    <t>党群工作办公室-群众性精神文明创建活动</t>
  </si>
  <si>
    <t>党群工作办公室-文明城区创建与迎检工作</t>
  </si>
  <si>
    <t>党群工作办公室-融媒体中心建设</t>
  </si>
  <si>
    <t>其他统战事务支出</t>
  </si>
  <si>
    <t>党群工作办公室-人大政协统战工作活动经费</t>
  </si>
  <si>
    <t>其他共产党事务支出</t>
  </si>
  <si>
    <t>平安建设办公室—信访工作经费</t>
  </si>
  <si>
    <t>基层司法业务</t>
  </si>
  <si>
    <t>平安建设办公室—司法所专职司法社工人员经费</t>
  </si>
  <si>
    <t>平安建设办公室—司法所司法工作经费</t>
  </si>
  <si>
    <t>其他司法支出</t>
  </si>
  <si>
    <t>平安建设办公室—司法所社区法律顾问补贴经费</t>
  </si>
  <si>
    <t>其他公共安全支出</t>
  </si>
  <si>
    <t>平安建设办公室—维稳工作经费</t>
  </si>
  <si>
    <t>培训支出</t>
  </si>
  <si>
    <t>日常公用支出（在职人员）_培训费</t>
  </si>
  <si>
    <t>其他教育支出</t>
  </si>
  <si>
    <t>社区建设办公室—陶然教育经费</t>
  </si>
  <si>
    <t>其他文化旅游体育与传媒支出</t>
  </si>
  <si>
    <t>党群工作办公室-街道社区综合活动中心建设经费（大吉巷）</t>
  </si>
  <si>
    <t>社区建设办公室—文化、体育及科普服务</t>
  </si>
  <si>
    <t>劳动保障监察</t>
  </si>
  <si>
    <t>民生保障办公室-用工一条街及和谐劳动关系创建经费</t>
  </si>
  <si>
    <t>其他民政管理事务支出</t>
  </si>
  <si>
    <t>30305</t>
  </si>
  <si>
    <t>生活补助</t>
  </si>
  <si>
    <t>民生保障办公室-民政科困难家庭补贴经费</t>
  </si>
  <si>
    <t>民生保障办公室-专项民政社会事务工作经费</t>
  </si>
  <si>
    <t>民生保障办公室-民政科走访慰问经费</t>
  </si>
  <si>
    <t>基层政权建设和社区治理</t>
  </si>
  <si>
    <t>社区建设办公室—社区工作者工资待遇</t>
  </si>
  <si>
    <t>社区建设办公室—老积极分子生活补助和慰问经费</t>
  </si>
  <si>
    <t>社区建设办公室—社区办公经费</t>
  </si>
  <si>
    <t>社区建设办公室—社工队伍建设</t>
  </si>
  <si>
    <t>社区建设办公室—社区办公用房运行</t>
  </si>
  <si>
    <t>社区建设办公室—社区治理</t>
  </si>
  <si>
    <t>社区建设办公室—社区工作者工会经费</t>
  </si>
  <si>
    <t>社区建设办公室—社区换届选举经费</t>
  </si>
  <si>
    <t>社会建设办公室-安全员工资待遇</t>
  </si>
  <si>
    <t>社会建设办公室-食药员工资待遇</t>
  </si>
  <si>
    <t>社会建设办公室-流管员工资待遇</t>
  </si>
  <si>
    <t>平安建设办公室-司法所装修</t>
  </si>
  <si>
    <t>平安建设办公室-司法所设备购置</t>
  </si>
  <si>
    <t>机关事业单位基本养老保险缴费支出</t>
  </si>
  <si>
    <t>人员支出（在职非统发）_机关事业单位基本养老保险缴费</t>
  </si>
  <si>
    <t>机关事业单位职业年金缴费支出</t>
  </si>
  <si>
    <t>人员支出（在职非统发）_职业年金缴费</t>
  </si>
  <si>
    <t>行政单位离退休</t>
  </si>
  <si>
    <t>对个人和家庭补助支出（离休统发）_离休费</t>
  </si>
  <si>
    <t>对个人和家庭补助支出（离休统发）_其他对个人和家庭的补助</t>
  </si>
  <si>
    <t>对个人和家庭补助支出（离退休非统发）_退休费</t>
  </si>
  <si>
    <t>对个人和家庭补助支出（离退休非统发）_奖励金</t>
  </si>
  <si>
    <t>对个人和家庭补助支出（离退休非统发）_其他对个人和家庭的补助</t>
  </si>
  <si>
    <t>日常公用支出（离退休人员）_其他商品和服务支出</t>
  </si>
  <si>
    <t>其他行政事业单位养老支出</t>
  </si>
  <si>
    <t>党群工作办公室-老干部活动经费</t>
  </si>
  <si>
    <t>党群工作办公室-“四就近”老干部活动经费</t>
  </si>
  <si>
    <t>民生保障办公室-民政科地退人员各项经费</t>
  </si>
  <si>
    <t>公益性岗位补贴</t>
  </si>
  <si>
    <t>市民服务中心-公益性组织人员经费及管理费</t>
  </si>
  <si>
    <t>市民服务中心-运行费</t>
  </si>
  <si>
    <t>其他优抚支出</t>
  </si>
  <si>
    <t>民生保障办公室-民政科优抚人员各项经费</t>
  </si>
  <si>
    <t>市民服务中心-社会救助对象采暖补助</t>
  </si>
  <si>
    <t>军队移交政府的离退休人员安置</t>
  </si>
  <si>
    <t>民生保障办公室-民政科离休人员各项经费</t>
  </si>
  <si>
    <t>老年福利</t>
  </si>
  <si>
    <t>民生保障办公室-老龄工作经费</t>
  </si>
  <si>
    <t>残疾人生活和护理补贴</t>
  </si>
  <si>
    <t>民生保障办公室-困难残疾人两项补贴及重症精神障碍患者看护补贴相关经费</t>
  </si>
  <si>
    <t>残疾人就业和扶贫</t>
  </si>
  <si>
    <t>民生保障办公室-残联残疾人从事社区公益性劳动岗位补贴</t>
  </si>
  <si>
    <t>其他残疾人事业支出</t>
  </si>
  <si>
    <t>民生保障办公室-残联残疾人学生、生活困难的残疾人子女学生助学补助</t>
  </si>
  <si>
    <t>残疾人康复</t>
  </si>
  <si>
    <t>民生保障办公室-残联残疾人职业康复劳动项目</t>
  </si>
  <si>
    <t>民生保障办公室-残联残疾人走访慰问工作经费</t>
  </si>
  <si>
    <t>民生保障办公室-街道残联及社区残协换届选举工作经费</t>
  </si>
  <si>
    <t>民生保障办公室-残联残疾人温馨家园基本运行经费</t>
  </si>
  <si>
    <t>民生保障办公室-市级示范温馨家园综合改革服务</t>
  </si>
  <si>
    <t>民生保障办公室-公共服务场所无障碍设施升级改造经费</t>
  </si>
  <si>
    <t>民生保障办公室-公共服务场所无障碍设施排查评估服务尾款</t>
  </si>
  <si>
    <t>城市最低生活保障金支出</t>
  </si>
  <si>
    <t>30306</t>
  </si>
  <si>
    <t>救济费</t>
  </si>
  <si>
    <t>民生保障办公室-民政科低保金工作经费</t>
  </si>
  <si>
    <t>城市特困人员救助供养支出</t>
  </si>
  <si>
    <t>市民服务中心-特困儿童补助</t>
  </si>
  <si>
    <t>其他城市生活救助</t>
  </si>
  <si>
    <t>民生保障办公室-民政科临时救助金</t>
  </si>
  <si>
    <t>民生保障办公室-民政科处理突发事件经费</t>
  </si>
  <si>
    <t>民生保障办公室-慈善、捐赠、救助工作经费</t>
  </si>
  <si>
    <t>市民服务中心-失业人员“两节”送温暖</t>
  </si>
  <si>
    <t>市民服务中心-失业人员自采暖补贴</t>
  </si>
  <si>
    <t>其他退役军人事务管理支出</t>
  </si>
  <si>
    <t>市民服务中心-退役军人服务保障服务经费</t>
  </si>
  <si>
    <t>其他社会保障和就业支出</t>
  </si>
  <si>
    <t>市民服务中心-就业活动经费</t>
  </si>
  <si>
    <t>市民服务中心-社会化退休人员管理经费</t>
  </si>
  <si>
    <t>市民服务中心-社会化退休人员清洁能源自采暖补助</t>
  </si>
  <si>
    <t>市民服务中心-无保障人员丧葬补贴</t>
  </si>
  <si>
    <t>其他公共卫生支出</t>
  </si>
  <si>
    <t>社区建设办公室—卫健公共卫生及红十字活动经费</t>
  </si>
  <si>
    <t>其他计划生育事务支出</t>
  </si>
  <si>
    <t>社区建设办公室—卫健特扶工作经费</t>
  </si>
  <si>
    <t>社区建设办公室—卫健宣传服务经费</t>
  </si>
  <si>
    <t>社区建设办公室—卫健计生奖励费</t>
  </si>
  <si>
    <t>行政单位医疗</t>
  </si>
  <si>
    <t>其他行政事业单位医疗支出</t>
  </si>
  <si>
    <t>对个人和家庭补助支出（离退休非统发）_其他社会保障缴费</t>
  </si>
  <si>
    <t>其他医疗救助支出</t>
  </si>
  <si>
    <t>30307</t>
  </si>
  <si>
    <t>医疗费</t>
  </si>
  <si>
    <t>民生保障办公室-民政科医疗救助经费</t>
  </si>
  <si>
    <t>市民服务中心-退养人员医药费</t>
  </si>
  <si>
    <t>其他城乡社区管理事务支出</t>
  </si>
  <si>
    <t>30226</t>
  </si>
  <si>
    <t>劳务费</t>
  </si>
  <si>
    <t>城市管理办公室-综合行政执法队保安服务费</t>
  </si>
  <si>
    <t>城管执法</t>
  </si>
  <si>
    <t>城市管理办公室-综合行政执法队工作经费</t>
  </si>
  <si>
    <t>城市管理办公室-防汛、扫雪铲冰经费</t>
  </si>
  <si>
    <t>城市管理办公室—物业管理费</t>
  </si>
  <si>
    <t>综合办公室-PDA通讯费及尾款</t>
  </si>
  <si>
    <t>综合办公室-信息化工程监理费</t>
  </si>
  <si>
    <t>综合办公室-街道信息化运维</t>
  </si>
  <si>
    <t>综合办公室-陶然亭街道平安社区高清视频图像系统运维项目</t>
  </si>
  <si>
    <t>综合办公室-陶然亭街道视频会议系统运维</t>
  </si>
  <si>
    <t>平安建设办公室—反恐处突小分队工作经费</t>
  </si>
  <si>
    <t>平安建设办公室—科技创安工作经费</t>
  </si>
  <si>
    <t>平安建设办公室—平安陶然建设工作经费</t>
  </si>
  <si>
    <t>城乡社区规划与管理</t>
  </si>
  <si>
    <t>城市管理办公室—城市环境建设工程及尾款</t>
  </si>
  <si>
    <t>城市管理办公室—街巷物业管理服务</t>
  </si>
  <si>
    <t>城市管理办公室—地区绿化养护经费</t>
  </si>
  <si>
    <t>城市管理办公室—地区绿化美化经费</t>
  </si>
  <si>
    <t>城市管理办公室—环保节水及河长制工作经费</t>
  </si>
  <si>
    <t>平安建设办公室—安全生产工作经费</t>
  </si>
  <si>
    <t>平安建设办公室—安全员办公经费</t>
  </si>
  <si>
    <t>平安建设办公室—地下空间管理经费</t>
  </si>
  <si>
    <t>城市建设办公室-畅柳园小区周边优化提升（南横东街街区精彩亮相二期）</t>
  </si>
  <si>
    <t>城市建设办公室-红土店南里小区绿化改造项目</t>
  </si>
  <si>
    <t>城市建设办公室-黑窑厂西里小区绿化改造项目</t>
  </si>
  <si>
    <t>城乡社区环境卫生</t>
  </si>
  <si>
    <t>城市管理办公室—地区环卫保洁经费</t>
  </si>
  <si>
    <t>城市管理办公室—垃圾分类服务经费</t>
  </si>
  <si>
    <t>城市管理办公室—地区建筑垃圾和大件废弃物清运经费</t>
  </si>
  <si>
    <t>其他城乡社区支出</t>
  </si>
  <si>
    <t>城市管理办公室-综合行政执法队物业费及运行管理费</t>
  </si>
  <si>
    <t>城市管理办公室—应急抢险经费</t>
  </si>
  <si>
    <t>城市管理办公室—地区拆违工作经费</t>
  </si>
  <si>
    <t xml:space="preserve">平安建设办公室—民防科应急及公共安全 教育经费</t>
  </si>
  <si>
    <t>平安建设办公室—民防科维稳、征兵及国防教育经费</t>
  </si>
  <si>
    <t>平安建设办公室—防范工作经费</t>
  </si>
  <si>
    <t>市民服务中心-一窗式服务人员经费</t>
  </si>
  <si>
    <t>市民服务中心-幼儿园退休退养人员经费</t>
  </si>
  <si>
    <t>市民服务中心-市民服务中心活动用房租金</t>
  </si>
  <si>
    <t>市民服务中心-养老驿站补贴</t>
  </si>
  <si>
    <t>市民服务中心-志愿服务</t>
  </si>
  <si>
    <t>市民服务中心-陶然亭街道生活性服务业规范服务</t>
  </si>
  <si>
    <t>市民服务中心-养老驿站房租</t>
  </si>
  <si>
    <t>市民服务中心-街道劳务派遣人员工资及保险、代理费</t>
  </si>
  <si>
    <t>市民服务中心-大厅日常支出</t>
  </si>
  <si>
    <t>市民服务中心-街道图书馆运营经费</t>
  </si>
  <si>
    <t>全响应街区治理中心-陶然亭街道“12345市民服务热线”专项工作运维项目</t>
  </si>
  <si>
    <t>城市管理办公室-街区整理工作</t>
  </si>
  <si>
    <t>市民服务中心-为老服务经费</t>
  </si>
  <si>
    <t>其他保障性安居工程支出</t>
  </si>
  <si>
    <t>民生保障办公室-住房保障基本公共服务</t>
  </si>
  <si>
    <t>购房补贴</t>
  </si>
  <si>
    <t>对个人和家庭补助支出（在职非统发）_津贴补贴</t>
  </si>
  <si>
    <t>对个人和家庭补助支出（在职非统发）_住房公积金</t>
  </si>
  <si>
    <t>表十：</t>
  </si>
  <si>
    <t>政府购买服务预算财政拨款明细表</t>
  </si>
  <si>
    <t>单位:元</t>
  </si>
  <si>
    <t>编码(代码)</t>
  </si>
  <si>
    <t>政府购买服务目录及项目名称</t>
  </si>
  <si>
    <t>支出功能分类科目</t>
  </si>
  <si>
    <t>预算批复数</t>
  </si>
  <si>
    <t>272001</t>
  </si>
  <si>
    <t>北京市西城区人民政府陶然亭街道办事处</t>
  </si>
  <si>
    <t/>
  </si>
  <si>
    <t>A</t>
  </si>
  <si>
    <t xml:space="preserve">基本公共服务    (A)</t>
  </si>
  <si>
    <t>A01</t>
  </si>
  <si>
    <t xml:space="preserve">教育    (A01)</t>
  </si>
  <si>
    <t>A0126</t>
  </si>
  <si>
    <t>社区教育服务</t>
  </si>
  <si>
    <t>20212720010015</t>
  </si>
  <si>
    <t>2012999其他群众团体事务支出</t>
  </si>
  <si>
    <t>A09</t>
  </si>
  <si>
    <t xml:space="preserve">残疾人福利    (A09)</t>
  </si>
  <si>
    <t>A0913</t>
  </si>
  <si>
    <t>残疾人康复服务</t>
  </si>
  <si>
    <t>20212720010067</t>
  </si>
  <si>
    <t>2081199其他残疾人事业支出</t>
  </si>
  <si>
    <t>A0919</t>
  </si>
  <si>
    <t>残疾人照料服务</t>
  </si>
  <si>
    <t>20212720010069</t>
  </si>
  <si>
    <t>A14</t>
  </si>
  <si>
    <t xml:space="preserve">文化    (A14)</t>
  </si>
  <si>
    <t>A1433</t>
  </si>
  <si>
    <t>文化设施运营管理与维护服务</t>
  </si>
  <si>
    <t>20212720010016</t>
  </si>
  <si>
    <t>A1434</t>
  </si>
  <si>
    <t>公益性文化活动服务</t>
  </si>
  <si>
    <t>20212720010095</t>
  </si>
  <si>
    <t>2079999其他文化旅游体育与传媒支出</t>
  </si>
  <si>
    <t>E</t>
  </si>
  <si>
    <t xml:space="preserve">政府履职所需辅助性服务    (E)</t>
  </si>
  <si>
    <t>E12</t>
  </si>
  <si>
    <t xml:space="preserve">后勤服务    (E12)</t>
  </si>
  <si>
    <t>E1202</t>
  </si>
  <si>
    <t xml:space="preserve">物业服务    (E1202)</t>
  </si>
  <si>
    <t>20212720010029</t>
  </si>
  <si>
    <t>2129999其他城乡社区支出</t>
  </si>
  <si>
    <t>20212720010032</t>
  </si>
  <si>
    <t>2120201城乡社区规划与管理</t>
  </si>
  <si>
    <t>E1203</t>
  </si>
  <si>
    <t xml:space="preserve">安全服务    (E1203)</t>
  </si>
  <si>
    <t>20212720010027</t>
  </si>
  <si>
    <t>2120199其他城乡社区管理事务支出</t>
  </si>
  <si>
    <t>表十一：</t>
  </si>
  <si>
    <t>2021年市级提前告知专项转移支付预算表</t>
  </si>
  <si>
    <t>预算单位代码</t>
  </si>
  <si>
    <t>预算单位名称</t>
  </si>
  <si>
    <t>功能科目代码</t>
  </si>
  <si>
    <t>指标金额</t>
  </si>
  <si>
    <t>市指标文号</t>
  </si>
  <si>
    <t>50299</t>
  </si>
  <si>
    <t>京财党政群指［2020］1841号城乡基层党组织服务群众经费</t>
  </si>
  <si>
    <t>京财党政群指［2020］1841号</t>
  </si>
  <si>
    <t>2070199</t>
  </si>
  <si>
    <t xml:space="preserve">京财科文指[2020]1859号 三馆一站免费开放补助资金</t>
  </si>
  <si>
    <t>京财科文指［2020］1859号</t>
  </si>
  <si>
    <t>50999</t>
  </si>
  <si>
    <t>京财社指[2020]2072号中央财政提前下达2021年优抚对象补助</t>
  </si>
  <si>
    <t>京财社指［2020］2072号</t>
  </si>
  <si>
    <t>50905</t>
  </si>
  <si>
    <t>京财社指[2020]1884号社会保障和就业转移支付-退役安置补助-无军籍职工经费</t>
  </si>
  <si>
    <t>京财社指［2020］1884号</t>
  </si>
  <si>
    <t>2081099</t>
  </si>
  <si>
    <t xml:space="preserve">京财社指[2020]1885号 2021年“四就近”经费</t>
  </si>
  <si>
    <t>京财社指［2020］1885号</t>
  </si>
  <si>
    <t xml:space="preserve">京财社指[2020]1890号 退休人员社会化市级补助</t>
  </si>
  <si>
    <t>京财社指［2020］1890号</t>
  </si>
  <si>
    <t>京财社指[2020]1885号2021送温暖资金</t>
  </si>
  <si>
    <t>京财社指[2020]1885号2021年社区公益金</t>
  </si>
  <si>
    <t>2130311</t>
  </si>
  <si>
    <t xml:space="preserve">京财农指[2020]1834号 2021年西城区水务改革发展资金-陶然亭湖水环境治理项目</t>
  </si>
  <si>
    <t>京财农指［2020］1834号</t>
  </si>
  <si>
    <t>2110301</t>
  </si>
  <si>
    <t>京财资环指[2020]1850号陶然亭湖水污染治理与生态修复项目</t>
  </si>
  <si>
    <t>京财资环指[2020]1850号</t>
  </si>
  <si>
    <t>表十二：</t>
  </si>
  <si>
    <t>部门整体支出绩效目标申报表</t>
  </si>
  <si>
    <t xml:space="preserve">（ 2021年度）</t>
  </si>
  <si>
    <t>部门（单位）名称</t>
  </si>
  <si>
    <t>部门（单位）总体资金情况（万元）</t>
  </si>
  <si>
    <t>资金总额：</t>
  </si>
  <si>
    <t>基本支出：</t>
  </si>
  <si>
    <t>项目支出：</t>
  </si>
  <si>
    <t>部门（单位）绩效目标</t>
  </si>
  <si>
    <t>深入贯彻落实习近平总书记系列重要讲话精神、治国理政新理念新思想新战略以及党的十九届四中全会精神，按照区委区政府工作部署，结合“不忘初心、牢记使命”主题教育学习成果，坚定不移地在疏解非首都功能、城市基层治理上持续用力，构筑安全防线营造稳定有序的社会环境。</t>
  </si>
  <si>
    <t>绩效指标</t>
  </si>
  <si>
    <t>指标名称</t>
  </si>
  <si>
    <t>指标内容和指标值</t>
  </si>
  <si>
    <t>产出数量指标</t>
  </si>
  <si>
    <t xml:space="preserve">完成作业面积总计 234175.026 ㎡的环卫保洁工作。</t>
  </si>
  <si>
    <t>产出质量指标</t>
  </si>
  <si>
    <t>按照市区相关规定，拆除辖区内违法建设；进行老旧小区改造、街巷胡同环境提升工作。</t>
  </si>
  <si>
    <t>产出进度指标</t>
  </si>
  <si>
    <t xml:space="preserve">上半年完成全年项目立项及预算执行任务的50%以上，下半年完成全年立项及预算执行任务。项目具体进度按相关文件要求及任务书规定要求完成。 </t>
  </si>
  <si>
    <t>产出成本指标</t>
  </si>
  <si>
    <t>控制各部门不必要支出的增长，合理安排全年支出。</t>
  </si>
  <si>
    <t>其他产出指标</t>
  </si>
  <si>
    <t>建设管理有序、治安良好、居民和睦的新型现代化社区。</t>
  </si>
  <si>
    <t>经济效益指标</t>
  </si>
  <si>
    <t>协调做好市区各项政策落地，扎实完成协税护税工作，统筹地区经济发展。</t>
  </si>
  <si>
    <t>社会效益指标</t>
  </si>
  <si>
    <t>积极打造民生重点服务工程，提高民生保障水平，实现民生保障的个性化精准服务。持围绕创造安定和谐社会环境，推进社会治理创新，实现社会治理服务与管理的精细化。</t>
  </si>
  <si>
    <t>环境效益指标</t>
  </si>
  <si>
    <t>通过区域环境综合整治，打造“城市森林”实现“留白增绿”、建设足球场、百姓生活服务中心等补足便民设施，改善生态环境、人居环境。</t>
  </si>
  <si>
    <t>可持续影响指标</t>
  </si>
  <si>
    <t>增强政府责任意识，优化管理效能，优化环境秩序，努力实现街道管理与服务水平的全面提升。</t>
  </si>
  <si>
    <t>服务对象满意度指标</t>
  </si>
  <si>
    <t xml:space="preserve">辖区内企业、居民对部门服务满意 。</t>
  </si>
  <si>
    <t>其他效果指标</t>
  </si>
  <si>
    <t>提升精细化管理水平，努力让街道更加宜居、社会更和谐、人民生活更幸福。</t>
  </si>
  <si>
    <t>其他说明的问题</t>
  </si>
  <si>
    <t>严格按照财政部门的要求及相关管理制度的规定控制单位的三公经费支出情况，认真执行有关成本控制制度，力求达到预期目标。</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</si>
</sst>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7">
    <numFmt numFmtId="160" formatCode="_ &quot;¥&quot;* #,##0.00_ ;_ &quot;¥&quot;* \-#,##0.00_ ;_ &quot;¥&quot;* &quot;-&quot;??_ ;_ @_ "/>
    <numFmt numFmtId="161" formatCode="_ &quot;¥&quot;* #,##0_ ;_ &quot;¥&quot;* \-#,##0_ ;_ &quot;¥&quot;* &quot;-&quot;_ ;_ @_ "/>
    <numFmt numFmtId="162" formatCode="_ * #,##0.00_ ;_ * \-#,##0.00_ ;_ * &quot;-&quot;??_ ;_ @_ "/>
    <numFmt numFmtId="163" formatCode="_ * #,##0_ ;_ * \-#,##0_ ;_ * &quot;-&quot;_ ;_ @_ "/>
    <numFmt numFmtId="164" formatCode="0.00_ "/>
    <numFmt numFmtId="165" formatCode="#,##0.00_ "/>
    <numFmt numFmtId="166" formatCode="0.00_)"/>
  </numFmts>
  <fonts count="62">
    <font>
      <sz val="11.000000"/>
      <color theme="1" tint="0"/>
      <name val="等线"/>
      <scheme val="minor"/>
    </font>
    <font>
      <sz val="11.000000"/>
      <color theme="0" tint="0"/>
      <name val="等线"/>
      <scheme val="minor"/>
    </font>
    <font>
      <b/>
      <sz val="18.000000"/>
      <color theme="3" tint="0"/>
      <name val="Cambria"/>
      <scheme val="major"/>
    </font>
    <font>
      <b/>
      <sz val="15.000000"/>
      <color theme="3" tint="0"/>
      <name val="等线"/>
      <scheme val="minor"/>
    </font>
    <font>
      <b/>
      <sz val="13.000000"/>
      <color theme="3" tint="0"/>
      <name val="等线"/>
      <scheme val="minor"/>
    </font>
    <font>
      <b/>
      <sz val="11.000000"/>
      <color theme="3" tint="0"/>
      <name val="等线"/>
      <scheme val="minor"/>
    </font>
    <font>
      <sz val="11.000000"/>
      <color rgb="FF9C0006"/>
      <name val="等线"/>
      <scheme val="minor"/>
    </font>
    <font>
      <u/>
      <sz val="11.000000"/>
      <color theme="10" tint="0"/>
      <name val="宋体"/>
    </font>
    <font>
      <sz val="11.000000"/>
      <color rgb="FF006100"/>
      <name val="等线"/>
      <scheme val="minor"/>
    </font>
    <font>
      <b/>
      <sz val="11.000000"/>
      <color theme="1" tint="0"/>
      <name val="等线"/>
      <scheme val="minor"/>
    </font>
    <font>
      <b/>
      <sz val="11.000000"/>
      <color rgb="FFFA7D00"/>
      <name val="等线"/>
      <scheme val="minor"/>
    </font>
    <font>
      <b/>
      <sz val="11.000000"/>
      <color theme="0" tint="0"/>
      <name val="等线"/>
      <scheme val="minor"/>
    </font>
    <font>
      <i/>
      <sz val="11.000000"/>
      <color rgb="FF7F7F7F"/>
      <name val="等线"/>
      <scheme val="minor"/>
    </font>
    <font>
      <sz val="11.000000"/>
      <color indexed="2"/>
      <name val="等线"/>
      <scheme val="minor"/>
    </font>
    <font>
      <sz val="11.000000"/>
      <color rgb="FFFA7D00"/>
      <name val="等线"/>
      <scheme val="minor"/>
    </font>
    <font>
      <sz val="11.000000"/>
      <color rgb="FF9C6500"/>
      <name val="等线"/>
      <scheme val="minor"/>
    </font>
    <font>
      <b/>
      <sz val="11.000000"/>
      <color rgb="FF3F3F3F"/>
      <name val="等线"/>
      <scheme val="minor"/>
    </font>
    <font>
      <sz val="11.000000"/>
      <color rgb="FF3F3F76"/>
      <name val="等线"/>
      <scheme val="minor"/>
    </font>
    <font>
      <u/>
      <sz val="11.000000"/>
      <color theme="11" tint="0"/>
      <name val="宋体"/>
    </font>
    <font>
      <b/>
      <sz val="16.000000"/>
      <color indexed="64"/>
      <name val="Cambria"/>
      <scheme val="major"/>
    </font>
    <font>
      <sz val="9.000000"/>
      <color indexed="64"/>
      <name val="Cambria"/>
      <scheme val="major"/>
    </font>
    <font>
      <b/>
      <sz val="10.000000"/>
      <color indexed="64"/>
      <name val="Cambria"/>
      <scheme val="major"/>
    </font>
    <font>
      <sz val="10.000000"/>
      <color indexed="64"/>
      <name val="Cambria"/>
      <scheme val="major"/>
    </font>
    <font>
      <sz val="10.000000"/>
      <name val="宋体"/>
    </font>
    <font>
      <sz val="10.000000"/>
      <color indexed="64"/>
      <name val="宋体"/>
    </font>
    <font>
      <sz val="10.000000"/>
      <color theme="1" tint="0"/>
      <name val="等线"/>
      <scheme val="minor"/>
    </font>
    <font>
      <b/>
      <sz val="10.000000"/>
      <color theme="1" tint="0"/>
      <name val="等线"/>
      <scheme val="minor"/>
    </font>
    <font>
      <b/>
      <sz val="16.000000"/>
      <color indexed="64"/>
      <name val="等线"/>
      <scheme val="minor"/>
    </font>
    <font>
      <sz val="10.000000"/>
      <color indexed="64"/>
      <name val="等线"/>
      <scheme val="minor"/>
    </font>
    <font>
      <b/>
      <sz val="10.000000"/>
      <color indexed="64"/>
      <name val="等线"/>
      <scheme val="minor"/>
    </font>
    <font>
      <sz val="10.000000"/>
      <name val="SimSun"/>
    </font>
    <font>
      <sz val="10.000000"/>
      <name val="等线"/>
      <scheme val="minor"/>
    </font>
    <font>
      <b/>
      <sz val="16.000000"/>
      <color theme="1" tint="0"/>
      <name val="等线"/>
      <scheme val="minor"/>
    </font>
    <font>
      <b/>
      <sz val="10.000000"/>
      <color indexed="64"/>
      <name val="宋体"/>
    </font>
    <font>
      <b/>
      <sz val="10.000000"/>
      <color theme="1" tint="0"/>
      <name val="宋体"/>
    </font>
    <font>
      <sz val="10.000000"/>
      <color theme="1" tint="0"/>
      <name val="宋体"/>
    </font>
    <font>
      <sz val="9.000000"/>
      <name val="等线"/>
      <scheme val="minor"/>
    </font>
    <font>
      <sz val="9.000000"/>
      <color theme="1" tint="0"/>
      <name val="等线"/>
      <scheme val="minor"/>
    </font>
    <font>
      <sz val="10.500000"/>
      <color theme="1" tint="0"/>
      <name val="Times New Roman"/>
    </font>
    <font>
      <sz val="9.000000"/>
      <color indexed="64"/>
      <name val="宋体"/>
    </font>
    <font>
      <sz val="12.000000"/>
      <color theme="1" tint="0"/>
      <name val="宋体"/>
    </font>
    <font>
      <sz val="9.000000"/>
      <color theme="1" tint="0"/>
      <name val="宋体"/>
    </font>
    <font>
      <sz val="10.500000"/>
      <color theme="1" tint="0"/>
      <name val="宋体"/>
    </font>
    <font>
      <sz val="10.500000"/>
      <color theme="1" tint="0"/>
      <name val="等线"/>
      <scheme val="minor"/>
    </font>
    <font>
      <b/>
      <sz val="16.000000"/>
      <color theme="1" tint="0"/>
      <name val="Cambria"/>
      <scheme val="major"/>
    </font>
    <font>
      <sz val="16.000000"/>
      <color theme="1" tint="0"/>
      <name val="Cambria"/>
      <scheme val="major"/>
    </font>
    <font>
      <sz val="9.000000"/>
      <color theme="1" tint="0"/>
      <name val="Cambria"/>
      <scheme val="major"/>
    </font>
    <font>
      <sz val="10.000000"/>
      <color theme="1" tint="0"/>
      <name val="Cambria"/>
      <scheme val="major"/>
    </font>
    <font>
      <b/>
      <sz val="10.000000"/>
      <color theme="1" tint="0"/>
      <name val="Cambria"/>
      <scheme val="major"/>
    </font>
    <font>
      <sz val="11.000000"/>
      <color theme="1" tint="0"/>
      <name val="Cambria"/>
      <scheme val="major"/>
    </font>
    <font>
      <sz val="9.000000"/>
      <name val="SimSun"/>
    </font>
    <font>
      <b/>
      <sz val="12.000000"/>
      <name val="宋体"/>
    </font>
    <font>
      <b/>
      <sz val="15.000000"/>
      <color indexed="64"/>
      <name val="SimSun"/>
    </font>
    <font>
      <sz val="9.000000"/>
      <color indexed="64"/>
      <name val="SimSun"/>
    </font>
    <font>
      <b/>
      <sz val="9.000000"/>
      <color indexed="64"/>
      <name val="SimSun"/>
    </font>
    <font>
      <b/>
      <sz val="9.000000"/>
      <color indexed="64"/>
      <name val="等线"/>
      <scheme val="minor"/>
    </font>
    <font>
      <sz val="9.000000"/>
      <color indexed="64"/>
      <name val="等线"/>
      <scheme val="minor"/>
    </font>
    <font>
      <sz val="11.000000"/>
      <color indexed="64"/>
      <name val="宋体"/>
    </font>
    <font>
      <b/>
      <sz val="11.000000"/>
      <color indexed="64"/>
      <name val="宋体"/>
    </font>
    <font>
      <b/>
      <sz val="20.250000"/>
      <color indexed="64"/>
      <name val="Cambria"/>
      <scheme val="major"/>
    </font>
    <font>
      <sz val="18.750000"/>
      <color indexed="64"/>
      <name val="SimSun"/>
    </font>
    <font>
      <sz val="12.750000"/>
      <color indexed="64"/>
      <name val="SimSun"/>
    </font>
  </fonts>
  <fills count="34">
    <fill>
      <patternFill patternType="none"/>
    </fill>
    <fill>
      <patternFill patternType="gray125"/>
    </fill>
    <fill>
      <patternFill patternType="solid">
        <fgColor theme="4" tint="0.79998199999999997"/>
        <bgColor indexed="65"/>
      </patternFill>
    </fill>
    <fill>
      <patternFill patternType="solid">
        <fgColor theme="5" tint="0.79998199999999997"/>
        <bgColor indexed="65"/>
      </patternFill>
    </fill>
    <fill>
      <patternFill patternType="solid">
        <fgColor theme="6" tint="0.79998199999999997"/>
        <bgColor indexed="65"/>
      </patternFill>
    </fill>
    <fill>
      <patternFill patternType="solid">
        <fgColor theme="7" tint="0.79998199999999997"/>
        <bgColor indexed="65"/>
      </patternFill>
    </fill>
    <fill>
      <patternFill patternType="solid">
        <fgColor theme="8" tint="0.79998199999999997"/>
        <bgColor indexed="65"/>
      </patternFill>
    </fill>
    <fill>
      <patternFill patternType="solid">
        <fgColor theme="9" tint="0.79998199999999997"/>
        <bgColor indexed="65"/>
      </patternFill>
    </fill>
    <fill>
      <patternFill patternType="solid">
        <fgColor theme="4" tint="0.59999400000000003"/>
        <bgColor indexed="65"/>
      </patternFill>
    </fill>
    <fill>
      <patternFill patternType="solid">
        <fgColor theme="5" tint="0.59999400000000003"/>
        <bgColor indexed="65"/>
      </patternFill>
    </fill>
    <fill>
      <patternFill patternType="solid">
        <fgColor theme="6" tint="0.59999400000000003"/>
        <bgColor indexed="65"/>
      </patternFill>
    </fill>
    <fill>
      <patternFill patternType="solid">
        <fgColor theme="7" tint="0.59999400000000003"/>
        <bgColor indexed="65"/>
      </patternFill>
    </fill>
    <fill>
      <patternFill patternType="solid">
        <fgColor theme="8" tint="0.59999400000000003"/>
        <bgColor indexed="65"/>
      </patternFill>
    </fill>
    <fill>
      <patternFill patternType="solid">
        <fgColor theme="9" tint="0.59999400000000003"/>
        <bgColor indexed="65"/>
      </patternFill>
    </fill>
    <fill>
      <patternFill patternType="solid">
        <fgColor theme="4" tint="0.399976"/>
        <bgColor indexed="65"/>
      </patternFill>
    </fill>
    <fill>
      <patternFill patternType="solid">
        <fgColor theme="5" tint="0.399976"/>
        <bgColor indexed="65"/>
      </patternFill>
    </fill>
    <fill>
      <patternFill patternType="solid">
        <fgColor theme="6" tint="0.399976"/>
        <bgColor indexed="65"/>
      </patternFill>
    </fill>
    <fill>
      <patternFill patternType="solid">
        <fgColor theme="7" tint="0.399976"/>
        <bgColor indexed="65"/>
      </patternFill>
    </fill>
    <fill>
      <patternFill patternType="solid">
        <fgColor theme="8" tint="0.399976"/>
        <bgColor indexed="65"/>
      </patternFill>
    </fill>
    <fill>
      <patternFill patternType="solid">
        <fgColor theme="9" tint="0.399976"/>
        <bgColor indexed="65"/>
      </patternFill>
    </fill>
    <fill>
      <patternFill patternType="solid">
        <fgColor rgb="FFFFC7CE"/>
        <bgColor indexed="65"/>
      </patternFill>
    </fill>
    <fill>
      <patternFill patternType="solid">
        <fgColor rgb="FFC6EFCE"/>
        <bgColor indexed="65"/>
      </patternFill>
    </fill>
    <fill>
      <patternFill patternType="solid">
        <fgColor rgb="FFF2F2F2"/>
        <bgColor indexed="65"/>
      </patternFill>
    </fill>
    <fill>
      <patternFill patternType="solid">
        <fgColor rgb="FFA5A5A5"/>
        <bgColor indexed="65"/>
      </patternFill>
    </fill>
    <fill>
      <patternFill patternType="solid">
        <fgColor theme="4" tint="0"/>
        <bgColor indexed="65"/>
      </patternFill>
    </fill>
    <fill>
      <patternFill patternType="solid">
        <fgColor theme="5" tint="0"/>
        <bgColor indexed="65"/>
      </patternFill>
    </fill>
    <fill>
      <patternFill patternType="solid">
        <fgColor theme="6" tint="0"/>
        <bgColor indexed="65"/>
      </patternFill>
    </fill>
    <fill>
      <patternFill patternType="solid">
        <fgColor theme="7" tint="0"/>
        <bgColor indexed="65"/>
      </patternFill>
    </fill>
    <fill>
      <patternFill patternType="solid">
        <fgColor theme="8" tint="0"/>
        <bgColor indexed="65"/>
      </patternFill>
    </fill>
    <fill>
      <patternFill patternType="solid">
        <fgColor theme="9" tint="0"/>
        <bgColor indexed="65"/>
      </patternFill>
    </fill>
    <fill>
      <patternFill patternType="solid">
        <fgColor rgb="FFFFEB9C"/>
        <bgColor indexed="65"/>
      </patternFill>
    </fill>
    <fill>
      <patternFill patternType="solid">
        <fgColor indexed="47"/>
        <bgColor indexed="65"/>
      </patternFill>
    </fill>
    <fill>
      <patternFill patternType="solid">
        <fgColor indexed="26"/>
        <bgColor indexed="65"/>
      </patternFill>
    </fill>
    <fill>
      <patternFill patternType="solid">
        <fgColor theme="0" tint="0"/>
        <bgColor theme="0" tint="0"/>
      </patternFill>
    </fill>
  </fills>
  <borders count="22">
    <border>
      <left style="none"/>
      <right style="none"/>
      <top style="none"/>
      <bottom style="none"/>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none"/>
      <right style="none"/>
      <top style="thin">
        <color theme="4" tint="0"/>
      </top>
      <bottom style="double">
        <color theme="4" tint="0"/>
      </bottom>
      <diagonal style="none"/>
    </border>
    <border>
      <left style="thin">
        <color rgb="FF7F7F7F"/>
      </left>
      <right style="thin">
        <color rgb="FF7F7F7F"/>
      </right>
      <top style="thin">
        <color rgb="FF7F7F7F"/>
      </top>
      <bottom style="thin">
        <color rgb="FF7F7F7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thin">
        <color rgb="FF3F3F3F"/>
      </left>
      <right style="thin">
        <color rgb="FF3F3F3F"/>
      </right>
      <top style="thin">
        <color rgb="FF3F3F3F"/>
      </top>
      <bottom style="thin">
        <color rgb="FF3F3F3F"/>
      </bottom>
      <diagonal style="none"/>
    </border>
    <border>
      <left style="thin">
        <color rgb="FFB2B2B2"/>
      </left>
      <right style="thin">
        <color rgb="FFB2B2B2"/>
      </right>
      <top style="thin">
        <color rgb="FFB2B2B2"/>
      </top>
      <bottom style="thin">
        <color rgb="FFB2B2B2"/>
      </bottom>
      <diagonal style="none"/>
    </border>
    <border>
      <left style="thin">
        <color indexed="64"/>
      </left>
      <right style="thin">
        <color indexed="64"/>
      </right>
      <top style="thin">
        <color indexed="64"/>
      </top>
      <bottom style="thin">
        <color indexed="64"/>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thin">
        <color theme="1"/>
      </left>
      <right style="thin">
        <color theme="1"/>
      </right>
      <top style="thin">
        <color theme="1"/>
      </top>
      <bottom style="thin">
        <color theme="1"/>
      </bottom>
      <diagonal style="none"/>
    </border>
    <border>
      <left style="none"/>
      <right style="none"/>
      <top style="none"/>
      <bottom style="thin">
        <color auto="1"/>
      </bottom>
      <diagonal style="none"/>
    </border>
    <border>
      <left style="thin">
        <color indexed="64"/>
      </left>
      <right style="none"/>
      <top style="thin">
        <color indexed="64"/>
      </top>
      <bottom style="thin">
        <color indexed="64"/>
      </bottom>
      <diagonal style="none"/>
    </border>
    <border>
      <left style="none"/>
      <right style="thin">
        <color indexed="64"/>
      </right>
      <top style="thin">
        <color indexed="64"/>
      </top>
      <bottom style="none"/>
      <diagonal style="none"/>
    </border>
    <border>
      <left style="thin">
        <color indexed="64"/>
      </left>
      <right style="thin">
        <color indexed="64"/>
      </right>
      <top style="thin">
        <color indexed="64"/>
      </top>
      <bottom style="none"/>
      <diagonal style="none"/>
    </border>
    <border>
      <left style="thin">
        <color indexed="64"/>
      </left>
      <right style="thin">
        <color indexed="64"/>
      </right>
      <top style="none"/>
      <bottom style="thin">
        <color indexed="64"/>
      </bottom>
      <diagonal style="none"/>
    </border>
  </borders>
  <cellStyleXfs count="49">
    <xf fontId="0" fillId="0" borderId="0" numFmtId="0" applyNumberFormat="1" applyFont="1" applyFill="1" applyBorder="1">
      <alignment vertical="center"/>
    </xf>
    <xf fontId="0" fillId="2" borderId="0" numFmtId="0" applyNumberFormat="1" applyFont="1" applyFill="1" applyBorder="1">
      <alignment vertical="center"/>
    </xf>
    <xf fontId="0" fillId="3" borderId="0" numFmtId="0" applyNumberFormat="1" applyFont="1" applyFill="1" applyBorder="1">
      <alignment vertical="center"/>
    </xf>
    <xf fontId="0" fillId="4" borderId="0" numFmtId="0" applyNumberFormat="1" applyFont="1" applyFill="1" applyBorder="1">
      <alignment vertical="center"/>
    </xf>
    <xf fontId="0" fillId="5" borderId="0" numFmtId="0" applyNumberFormat="1" applyFont="1" applyFill="1" applyBorder="1">
      <alignment vertical="center"/>
    </xf>
    <xf fontId="0" fillId="6" borderId="0" numFmtId="0" applyNumberFormat="1" applyFont="1" applyFill="1" applyBorder="1">
      <alignment vertical="center"/>
    </xf>
    <xf fontId="0" fillId="7" borderId="0" numFmtId="0" applyNumberFormat="1" applyFont="1" applyFill="1" applyBorder="1">
      <alignment vertical="center"/>
    </xf>
    <xf fontId="0" fillId="8" borderId="0" numFmtId="0" applyNumberFormat="1" applyFont="1" applyFill="1" applyBorder="1">
      <alignment vertical="center"/>
    </xf>
    <xf fontId="0" fillId="9" borderId="0" numFmtId="0" applyNumberFormat="1" applyFont="1" applyFill="1" applyBorder="1">
      <alignment vertical="center"/>
    </xf>
    <xf fontId="0" fillId="10" borderId="0" numFmtId="0" applyNumberFormat="1" applyFont="1" applyFill="1" applyBorder="1">
      <alignment vertical="center"/>
    </xf>
    <xf fontId="0" fillId="11" borderId="0" numFmtId="0" applyNumberFormat="1" applyFont="1" applyFill="1" applyBorder="1">
      <alignment vertical="center"/>
    </xf>
    <xf fontId="0" fillId="12" borderId="0" numFmtId="0" applyNumberFormat="1" applyFont="1" applyFill="1" applyBorder="1">
      <alignment vertical="center"/>
    </xf>
    <xf fontId="0" fillId="13" borderId="0" numFmtId="0" applyNumberFormat="1" applyFont="1" applyFill="1" applyBorder="1">
      <alignment vertical="center"/>
    </xf>
    <xf fontId="1" fillId="14" borderId="0" numFmtId="0" applyNumberFormat="1" applyFont="1" applyFill="1" applyBorder="1">
      <alignment vertical="center"/>
    </xf>
    <xf fontId="1" fillId="15" borderId="0" numFmtId="0" applyNumberFormat="1" applyFont="1" applyFill="1" applyBorder="1">
      <alignment vertical="center"/>
    </xf>
    <xf fontId="1" fillId="16" borderId="0" numFmtId="0" applyNumberFormat="1" applyFont="1" applyFill="1" applyBorder="1">
      <alignment vertical="center"/>
    </xf>
    <xf fontId="1" fillId="17" borderId="0" numFmtId="0" applyNumberFormat="1" applyFont="1" applyFill="1" applyBorder="1">
      <alignment vertical="center"/>
    </xf>
    <xf fontId="1" fillId="18" borderId="0" numFmtId="0" applyNumberFormat="1" applyFont="1" applyFill="1" applyBorder="1">
      <alignment vertical="center"/>
    </xf>
    <xf fontId="1" fillId="19" borderId="0" numFmtId="0" applyNumberFormat="1" applyFont="1" applyFill="1" applyBorder="1">
      <alignment vertical="center"/>
    </xf>
    <xf fontId="0" fillId="0" borderId="0" numFmtId="9" applyNumberFormat="1" applyFont="1" applyFill="1" applyBorder="1">
      <alignment vertical="center"/>
    </xf>
    <xf fontId="2" fillId="0" borderId="0" numFmtId="0" applyNumberFormat="1" applyFont="1" applyFill="1" applyBorder="1">
      <alignment vertical="center"/>
    </xf>
    <xf fontId="3" fillId="0" borderId="1" numFmtId="0" applyNumberFormat="1" applyFont="1" applyFill="1" applyBorder="1">
      <alignment vertical="center"/>
    </xf>
    <xf fontId="4" fillId="0" borderId="2" numFmtId="0" applyNumberFormat="1" applyFont="1" applyFill="1" applyBorder="1">
      <alignment vertical="center"/>
    </xf>
    <xf fontId="5" fillId="0" borderId="3" numFmtId="0" applyNumberFormat="1" applyFont="1" applyFill="1" applyBorder="1">
      <alignment vertical="center"/>
    </xf>
    <xf fontId="5" fillId="0" borderId="0" numFmtId="0" applyNumberFormat="1" applyFont="1" applyFill="1" applyBorder="1">
      <alignment vertical="center"/>
    </xf>
    <xf fontId="6" fillId="20" borderId="0" numFmtId="0" applyNumberFormat="1" applyFont="1" applyFill="1" applyBorder="1">
      <alignment vertical="center"/>
    </xf>
    <xf fontId="7" fillId="0" borderId="0" numFmtId="0" applyNumberFormat="1" applyFont="1" applyFill="1" applyBorder="1">
      <alignment vertical="top"/>
    </xf>
    <xf fontId="8" fillId="21" borderId="0" numFmtId="0" applyNumberFormat="1" applyFont="1" applyFill="1" applyBorder="1">
      <alignment vertical="center"/>
    </xf>
    <xf fontId="9" fillId="0" borderId="4" numFmtId="0" applyNumberFormat="1" applyFont="1" applyFill="1" applyBorder="1">
      <alignment vertical="center"/>
    </xf>
    <xf fontId="0" fillId="0" borderId="0" numFmtId="160" applyNumberFormat="1" applyFont="1" applyFill="1" applyBorder="1">
      <alignment vertical="center"/>
    </xf>
    <xf fontId="0" fillId="0" borderId="0" numFmtId="161" applyNumberFormat="1" applyFont="1" applyFill="1" applyBorder="1">
      <alignment vertical="center"/>
    </xf>
    <xf fontId="10" fillId="22" borderId="5" numFmtId="0" applyNumberFormat="1" applyFont="1" applyFill="1" applyBorder="1">
      <alignment vertical="center"/>
    </xf>
    <xf fontId="11" fillId="23" borderId="6" numFmtId="0" applyNumberFormat="1" applyFont="1" applyFill="1" applyBorder="1">
      <alignment vertical="center"/>
    </xf>
    <xf fontId="12" fillId="0" borderId="0" numFmtId="0" applyNumberFormat="1" applyFont="1" applyFill="1" applyBorder="1">
      <alignment vertical="center"/>
    </xf>
    <xf fontId="13" fillId="0" borderId="0" numFmtId="0" applyNumberFormat="1" applyFont="1" applyFill="1" applyBorder="1">
      <alignment vertical="center"/>
    </xf>
    <xf fontId="14" fillId="0" borderId="7" numFmtId="0" applyNumberFormat="1" applyFont="1" applyFill="1" applyBorder="1">
      <alignment vertical="center"/>
    </xf>
    <xf fontId="0" fillId="0" borderId="0" numFmtId="162" applyNumberFormat="1" applyFont="1" applyFill="1" applyBorder="1">
      <alignment vertical="center"/>
    </xf>
    <xf fontId="0" fillId="0" borderId="0" numFmtId="163" applyNumberFormat="1" applyFont="1" applyFill="1" applyBorder="1">
      <alignment vertical="center"/>
    </xf>
    <xf fontId="1" fillId="24" borderId="0" numFmtId="0" applyNumberFormat="1" applyFont="1" applyFill="1" applyBorder="1">
      <alignment vertical="center"/>
    </xf>
    <xf fontId="1" fillId="25" borderId="0" numFmtId="0" applyNumberFormat="1" applyFont="1" applyFill="1" applyBorder="1">
      <alignment vertical="center"/>
    </xf>
    <xf fontId="1" fillId="26" borderId="0" numFmtId="0" applyNumberFormat="1" applyFont="1" applyFill="1" applyBorder="1">
      <alignment vertical="center"/>
    </xf>
    <xf fontId="1" fillId="27" borderId="0" numFmtId="0" applyNumberFormat="1" applyFont="1" applyFill="1" applyBorder="1">
      <alignment vertical="center"/>
    </xf>
    <xf fontId="1" fillId="28" borderId="0" numFmtId="0" applyNumberFormat="1" applyFont="1" applyFill="1" applyBorder="1">
      <alignment vertical="center"/>
    </xf>
    <xf fontId="1" fillId="29" borderId="0" numFmtId="0" applyNumberFormat="1" applyFont="1" applyFill="1" applyBorder="1">
      <alignment vertical="center"/>
    </xf>
    <xf fontId="15" fillId="30" borderId="0" numFmtId="0" applyNumberFormat="1" applyFont="1" applyFill="1" applyBorder="1">
      <alignment vertical="center"/>
    </xf>
    <xf fontId="16" fillId="22" borderId="8" numFmtId="0" applyNumberFormat="1" applyFont="1" applyFill="1" applyBorder="1">
      <alignment vertical="center"/>
    </xf>
    <xf fontId="17" fillId="31" borderId="5" numFmtId="0" applyNumberFormat="1" applyFont="1" applyFill="1" applyBorder="1">
      <alignment vertical="center"/>
    </xf>
    <xf fontId="18" fillId="0" borderId="0" numFmtId="0" applyNumberFormat="1" applyFont="1" applyFill="1" applyBorder="1">
      <alignment vertical="top"/>
    </xf>
    <xf fontId="0" fillId="32" borderId="9" numFmtId="0" applyNumberFormat="1" applyFont="1" applyFill="1" applyBorder="1">
      <alignment vertical="center"/>
    </xf>
  </cellStyleXfs>
  <cellXfs count="158">
    <xf fontId="0" fillId="0" borderId="0" numFmtId="0" xfId="0" applyAlignment="1">
      <alignment vertical="center"/>
    </xf>
    <xf fontId="0" fillId="0" borderId="0" numFmtId="0" xfId="0"/>
    <xf fontId="0" fillId="0" borderId="0" numFmtId="162" xfId="0" applyNumberFormat="1"/>
    <xf fontId="0" fillId="0" borderId="0" numFmtId="0" xfId="0" applyAlignment="1">
      <alignment horizontal="center"/>
    </xf>
    <xf fontId="9" fillId="0" borderId="0" numFmtId="0" xfId="0" applyFont="1"/>
    <xf fontId="19" fillId="0" borderId="0" numFmtId="0" xfId="0" applyFont="1" applyAlignment="1">
      <alignment horizontal="center" vertical="center" wrapText="1"/>
    </xf>
    <xf fontId="19" fillId="0" borderId="0" numFmtId="162" xfId="0" applyNumberFormat="1" applyFont="1" applyAlignment="1">
      <alignment horizontal="center" vertical="center" wrapText="1"/>
    </xf>
    <xf fontId="20" fillId="0" borderId="0" numFmtId="0" xfId="0" applyFont="1" applyAlignment="1">
      <alignment horizontal="right" vertical="center" wrapText="1"/>
    </xf>
    <xf fontId="20" fillId="0" borderId="0" numFmtId="162" xfId="0" applyNumberFormat="1" applyFont="1" applyAlignment="1">
      <alignment horizontal="right" vertical="center" wrapText="1"/>
    </xf>
    <xf fontId="20" fillId="0" borderId="0" numFmtId="0" xfId="0" applyFont="1" applyAlignment="1">
      <alignment horizontal="center" vertical="center" wrapText="1"/>
    </xf>
    <xf fontId="21" fillId="0" borderId="10" numFmtId="0" xfId="0" applyFont="1" applyBorder="1" applyAlignment="1">
      <alignment horizontal="center" vertical="center" wrapText="1"/>
    </xf>
    <xf fontId="21" fillId="0" borderId="10" numFmtId="162" xfId="0" applyNumberFormat="1" applyFont="1" applyBorder="1" applyAlignment="1">
      <alignment horizontal="center" vertical="center" wrapText="1"/>
    </xf>
    <xf fontId="22" fillId="0" borderId="10" numFmtId="0" xfId="0" applyFont="1" applyBorder="1" applyAlignment="1">
      <alignment horizontal="left" vertical="center" wrapText="1"/>
    </xf>
    <xf fontId="23" fillId="0" borderId="11" numFmtId="162" xfId="0" applyNumberFormat="1" applyFont="1" applyBorder="1" applyAlignment="1">
      <alignment horizontal="right" vertical="center" wrapText="1"/>
    </xf>
    <xf fontId="24" fillId="0" borderId="11" numFmtId="4" xfId="0" applyNumberFormat="1" applyFont="1" applyBorder="1" applyAlignment="1">
      <alignment horizontal="right" vertical="center"/>
    </xf>
    <xf fontId="24" fillId="0" borderId="10" numFmtId="162" xfId="0" applyNumberFormat="1" applyFont="1" applyBorder="1" applyAlignment="1">
      <alignment horizontal="right" vertical="center" wrapText="1"/>
    </xf>
    <xf fontId="24" fillId="0" borderId="10" numFmtId="4" xfId="0" applyNumberFormat="1" applyFont="1" applyBorder="1" applyAlignment="1">
      <alignment horizontal="right" vertical="center" wrapText="1"/>
    </xf>
    <xf fontId="22" fillId="0" borderId="10" numFmtId="0" xfId="0" applyFont="1" applyBorder="1" applyAlignment="1">
      <alignment horizontal="center" vertical="center" wrapText="1"/>
    </xf>
    <xf fontId="21" fillId="0" borderId="10" numFmtId="0" xfId="0" applyFont="1" applyBorder="1" applyAlignment="1">
      <alignment horizontal="left" vertical="center" wrapText="1"/>
    </xf>
    <xf fontId="22" fillId="0" borderId="10" numFmtId="162" xfId="0" applyNumberFormat="1" applyFont="1" applyBorder="1" applyAlignment="1">
      <alignment horizontal="right" vertical="center" wrapText="1"/>
    </xf>
    <xf fontId="22" fillId="0" borderId="10" numFmtId="0" xfId="0" applyFont="1" applyBorder="1" applyAlignment="1">
      <alignment horizontal="right" vertical="center" wrapText="1"/>
    </xf>
    <xf fontId="22" fillId="0" borderId="10" numFmtId="4" xfId="0" applyNumberFormat="1" applyFont="1" applyBorder="1" applyAlignment="1">
      <alignment horizontal="right" vertical="center" wrapText="1"/>
    </xf>
    <xf fontId="25" fillId="0" borderId="0" numFmtId="0" xfId="0" applyFont="1" applyAlignment="1">
      <alignment vertical="center"/>
    </xf>
    <xf fontId="25" fillId="0" borderId="0" numFmtId="0" xfId="0" applyFont="1" applyAlignment="1">
      <alignment horizontal="right" vertical="center"/>
    </xf>
    <xf fontId="25" fillId="0" borderId="0" numFmtId="162" xfId="0" applyNumberFormat="1" applyFont="1" applyAlignment="1">
      <alignment vertical="center"/>
    </xf>
    <xf fontId="0" fillId="0" borderId="0" numFmtId="0" xfId="0" applyAlignment="1">
      <alignment vertical="center"/>
    </xf>
    <xf fontId="26" fillId="0" borderId="0" numFmtId="0" xfId="0" applyFont="1" applyAlignment="1">
      <alignment vertical="center"/>
    </xf>
    <xf fontId="27" fillId="0" borderId="0" numFmtId="0" xfId="0" applyFont="1" applyAlignment="1">
      <alignment horizontal="center" vertical="center"/>
    </xf>
    <xf fontId="27" fillId="0" borderId="0" numFmtId="0" xfId="0" applyFont="1" applyAlignment="1">
      <alignment horizontal="right" vertical="center"/>
    </xf>
    <xf fontId="27" fillId="0" borderId="0" numFmtId="162" xfId="0" applyNumberFormat="1" applyFont="1" applyAlignment="1">
      <alignment horizontal="center" vertical="center"/>
    </xf>
    <xf fontId="28" fillId="0" borderId="0" numFmtId="0" xfId="0" applyFont="1" applyAlignment="1">
      <alignment horizontal="left" vertical="center"/>
    </xf>
    <xf fontId="29" fillId="0" borderId="11" numFmtId="0" xfId="0" applyFont="1" applyBorder="1" applyAlignment="1">
      <alignment horizontal="center" vertical="center"/>
    </xf>
    <xf fontId="29" fillId="0" borderId="11" numFmtId="0" xfId="0" applyFont="1" applyBorder="1" applyAlignment="1">
      <alignment horizontal="center" vertical="center" wrapText="1"/>
    </xf>
    <xf fontId="29" fillId="0" borderId="11" numFmtId="162" xfId="0" applyNumberFormat="1" applyFont="1" applyBorder="1" applyAlignment="1">
      <alignment horizontal="center" vertical="center" wrapText="1"/>
    </xf>
    <xf fontId="28" fillId="0" borderId="11" numFmtId="0" xfId="0" applyFont="1" applyBorder="1" applyAlignment="1">
      <alignment horizontal="left" vertical="center"/>
    </xf>
    <xf fontId="28" fillId="0" borderId="11" numFmtId="0" xfId="0" applyFont="1" applyBorder="1" applyAlignment="1">
      <alignment horizontal="left" vertical="center" wrapText="1"/>
    </xf>
    <xf fontId="28" fillId="0" borderId="11" numFmtId="4" xfId="0" applyNumberFormat="1" applyFont="1" applyBorder="1" applyAlignment="1">
      <alignment horizontal="right" vertical="center"/>
    </xf>
    <xf fontId="28" fillId="0" borderId="11" numFmtId="162" xfId="0" applyNumberFormat="1" applyFont="1" applyBorder="1" applyAlignment="1">
      <alignment horizontal="center" vertical="center"/>
    </xf>
    <xf fontId="30" fillId="0" borderId="11" numFmtId="0" xfId="0" applyFont="1" applyBorder="1" applyAlignment="1">
      <alignment horizontal="left" vertical="center" wrapText="1"/>
    </xf>
    <xf fontId="30" fillId="0" borderId="11" numFmtId="49" xfId="0" applyNumberFormat="1" applyFont="1" applyBorder="1" applyAlignment="1">
      <alignment horizontal="left" vertical="center" wrapText="1"/>
    </xf>
    <xf fontId="31" fillId="0" borderId="11" numFmtId="162" xfId="0" applyNumberFormat="1" applyFont="1" applyBorder="1" applyAlignment="1">
      <alignment horizontal="right" vertical="center" wrapText="1"/>
    </xf>
    <xf fontId="28" fillId="0" borderId="11" numFmtId="162" xfId="0" applyNumberFormat="1" applyFont="1" applyBorder="1" applyAlignment="1">
      <alignment horizontal="center" vertical="center" wrapText="1"/>
    </xf>
    <xf fontId="31" fillId="0" borderId="11" numFmtId="162" xfId="0" applyNumberFormat="1" applyFont="1" applyBorder="1" applyAlignment="1">
      <alignment vertical="center"/>
    </xf>
    <xf fontId="31" fillId="0" borderId="11" numFmtId="4" xfId="0" applyNumberFormat="1" applyFont="1" applyBorder="1" applyAlignment="1">
      <alignment horizontal="right" vertical="center" wrapText="1"/>
    </xf>
    <xf fontId="28" fillId="0" borderId="11" numFmtId="0" xfId="0" applyFont="1" applyBorder="1" applyAlignment="1">
      <alignment horizontal="center" vertical="center"/>
    </xf>
    <xf fontId="0" fillId="0" borderId="0" numFmtId="0" xfId="0" applyAlignment="1">
      <alignment horizontal="left" vertical="center"/>
    </xf>
    <xf fontId="0" fillId="0" borderId="0" numFmtId="0" xfId="0" applyAlignment="1">
      <alignment horizontal="right" vertical="center"/>
    </xf>
    <xf fontId="25" fillId="0" borderId="0" numFmtId="162" xfId="0" applyNumberFormat="1" applyFont="1" applyAlignment="1">
      <alignment horizontal="right" vertical="center"/>
    </xf>
    <xf fontId="9" fillId="0" borderId="0" numFmtId="0" xfId="0" applyFont="1" applyAlignment="1">
      <alignment horizontal="left" vertical="center"/>
    </xf>
    <xf fontId="32" fillId="0" borderId="0" numFmtId="0" xfId="0" applyFont="1" applyAlignment="1">
      <alignment horizontal="center" vertical="center"/>
    </xf>
    <xf fontId="26" fillId="0" borderId="0" numFmtId="162" xfId="0" applyNumberFormat="1" applyFont="1" applyAlignment="1">
      <alignment horizontal="center" vertical="center"/>
    </xf>
    <xf fontId="33" fillId="0" borderId="11" numFmtId="0" xfId="0" applyFont="1" applyBorder="1" applyAlignment="1">
      <alignment horizontal="left" vertical="center" wrapText="1"/>
    </xf>
    <xf fontId="33" fillId="0" borderId="11" numFmtId="0" xfId="0" applyFont="1" applyBorder="1" applyAlignment="1">
      <alignment horizontal="center" vertical="center" wrapText="1"/>
    </xf>
    <xf fontId="33" fillId="0" borderId="11" numFmtId="162" xfId="0" applyNumberFormat="1" applyFont="1" applyBorder="1" applyAlignment="1">
      <alignment horizontal="center" vertical="center" wrapText="1"/>
    </xf>
    <xf fontId="34" fillId="0" borderId="11" numFmtId="0" xfId="0" applyFont="1" applyBorder="1" applyAlignment="1">
      <alignment horizontal="left" vertical="center" wrapText="1"/>
    </xf>
    <xf fontId="24" fillId="0" borderId="11" numFmtId="0" xfId="0" applyFont="1" applyBorder="1" applyAlignment="1">
      <alignment horizontal="left" vertical="center" wrapText="1"/>
    </xf>
    <xf fontId="28" fillId="0" borderId="11" numFmtId="162" xfId="0" applyNumberFormat="1" applyFont="1" applyBorder="1" applyAlignment="1">
      <alignment horizontal="right" vertical="center"/>
    </xf>
    <xf fontId="24" fillId="0" borderId="11" numFmtId="0" xfId="0" applyFont="1" applyBorder="1" applyAlignment="1">
      <alignment horizontal="center" vertical="center" wrapText="1"/>
    </xf>
    <xf fontId="24" fillId="0" borderId="11" numFmtId="0" xfId="0" applyFont="1" applyBorder="1" applyAlignment="1">
      <alignment horizontal="right" vertical="center" wrapText="1"/>
    </xf>
    <xf fontId="35" fillId="0" borderId="11" numFmtId="0" xfId="0" applyFont="1" applyBorder="1" applyAlignment="1">
      <alignment horizontal="left" vertical="center"/>
    </xf>
    <xf fontId="28" fillId="0" borderId="11" numFmtId="162" xfId="0" applyNumberFormat="1" applyFont="1" applyBorder="1" applyAlignment="1">
      <alignment horizontal="right" vertical="center" wrapText="1"/>
    </xf>
    <xf fontId="30" fillId="0" borderId="12" numFmtId="49" xfId="0" applyNumberFormat="1" applyFont="1" applyBorder="1" applyAlignment="1">
      <alignment horizontal="left" vertical="center" wrapText="1"/>
    </xf>
    <xf fontId="28" fillId="0" borderId="11" numFmtId="162" xfId="0" applyNumberFormat="1" applyFont="1" applyBorder="1" applyAlignment="1">
      <alignment vertical="center"/>
    </xf>
    <xf fontId="25" fillId="0" borderId="11" numFmtId="162" xfId="0" applyNumberFormat="1" applyFont="1" applyBorder="1" applyAlignment="1">
      <alignment horizontal="right" vertical="center"/>
    </xf>
    <xf fontId="25" fillId="0" borderId="11" numFmtId="162" xfId="0" applyNumberFormat="1" applyFont="1" applyBorder="1" applyAlignment="1">
      <alignment vertical="center"/>
    </xf>
    <xf fontId="0" fillId="0" borderId="11" numFmtId="0" xfId="0" applyBorder="1" applyAlignment="1">
      <alignment vertical="center"/>
    </xf>
    <xf fontId="0" fillId="0" borderId="11" numFmtId="0" xfId="0" applyBorder="1" applyAlignment="1">
      <alignment horizontal="left" vertical="center"/>
    </xf>
    <xf fontId="0" fillId="0" borderId="11" numFmtId="0" xfId="0" applyBorder="1" applyAlignment="1">
      <alignment horizontal="center" vertical="center"/>
    </xf>
    <xf fontId="9" fillId="0" borderId="0" numFmtId="0" xfId="0" applyFont="1" applyAlignment="1">
      <alignment vertical="center"/>
    </xf>
    <xf fontId="26" fillId="0" borderId="11" numFmtId="0" xfId="0" applyFont="1" applyBorder="1" applyAlignment="1">
      <alignment horizontal="center" vertical="center"/>
    </xf>
    <xf fontId="34" fillId="0" borderId="11" numFmtId="0" xfId="0" applyFont="1" applyBorder="1" applyAlignment="1">
      <alignment horizontal="center" vertical="center" wrapText="1"/>
    </xf>
    <xf fontId="35" fillId="0" borderId="11" numFmtId="0" xfId="0" applyFont="1" applyBorder="1" applyAlignment="1">
      <alignment horizontal="left" vertical="center" wrapText="1"/>
    </xf>
    <xf fontId="35" fillId="0" borderId="11" numFmtId="4" xfId="0" applyNumberFormat="1" applyFont="1" applyBorder="1" applyAlignment="1">
      <alignment horizontal="left" vertical="center" wrapText="1"/>
    </xf>
    <xf fontId="35" fillId="0" borderId="11" numFmtId="4" xfId="0" applyNumberFormat="1" applyFont="1" applyBorder="1" applyAlignment="1">
      <alignment horizontal="right" vertical="center" wrapText="1"/>
    </xf>
    <xf fontId="23" fillId="0" borderId="11" numFmtId="164" xfId="0" applyNumberFormat="1" applyFont="1" applyBorder="1" applyAlignment="1">
      <alignment horizontal="right" vertical="center" wrapText="1"/>
    </xf>
    <xf fontId="36" fillId="0" borderId="11" numFmtId="162" xfId="37" applyNumberFormat="1" applyFont="1" applyBorder="1" applyAlignment="1">
      <alignment horizontal="right" vertical="center"/>
    </xf>
    <xf fontId="37" fillId="0" borderId="0" numFmtId="0" xfId="0" applyFont="1" applyAlignment="1">
      <alignment vertical="center"/>
    </xf>
    <xf fontId="33" fillId="0" borderId="11" numFmtId="0" xfId="0" applyFont="1" applyBorder="1" applyAlignment="1">
      <alignment horizontal="center" vertical="center"/>
    </xf>
    <xf fontId="38" fillId="0" borderId="0" numFmtId="0" xfId="0" applyFont="1" applyAlignment="1">
      <alignment horizontal="justify" vertical="center" wrapText="1"/>
    </xf>
    <xf fontId="39" fillId="0" borderId="0" numFmtId="0" xfId="0" applyFont="1" applyAlignment="1">
      <alignment horizontal="right" vertical="center" wrapText="1"/>
    </xf>
    <xf fontId="40" fillId="0" borderId="0" numFmtId="0" xfId="0" applyFont="1" applyAlignment="1">
      <alignment horizontal="center" vertical="center" wrapText="1"/>
    </xf>
    <xf fontId="41" fillId="0" borderId="0" numFmtId="0" xfId="0" applyFont="1" applyAlignment="1">
      <alignment horizontal="center" vertical="center" wrapText="1"/>
    </xf>
    <xf fontId="0" fillId="0" borderId="11" numFmtId="162" xfId="0" applyNumberFormat="1" applyBorder="1" applyAlignment="1">
      <alignment horizontal="right" vertical="center"/>
    </xf>
    <xf fontId="0" fillId="0" borderId="0" numFmtId="162" xfId="0" applyNumberFormat="1" applyAlignment="1">
      <alignment vertical="center"/>
    </xf>
    <xf fontId="32" fillId="0" borderId="0" numFmtId="162" xfId="0" applyNumberFormat="1" applyFont="1" applyAlignment="1">
      <alignment horizontal="center" vertical="center"/>
    </xf>
    <xf fontId="25" fillId="0" borderId="13" numFmtId="0" xfId="0" applyFont="1" applyBorder="1" applyAlignment="1">
      <alignment horizontal="left" vertical="center" wrapText="1"/>
    </xf>
    <xf fontId="42" fillId="0" borderId="11" numFmtId="162" xfId="0" applyNumberFormat="1" applyFont="1" applyBorder="1" applyAlignment="1">
      <alignment horizontal="center" vertical="center" wrapText="1"/>
    </xf>
    <xf fontId="43" fillId="0" borderId="11" numFmtId="162" xfId="0" applyNumberFormat="1" applyFont="1" applyBorder="1" applyAlignment="1">
      <alignment horizontal="center" vertical="center" wrapText="1"/>
    </xf>
    <xf fontId="38" fillId="0" borderId="11" numFmtId="162" xfId="0" applyNumberFormat="1" applyFont="1" applyBorder="1" applyAlignment="1">
      <alignment horizontal="center" vertical="center" wrapText="1"/>
    </xf>
    <xf fontId="35" fillId="33" borderId="11" numFmtId="0" xfId="0" applyFont="1" applyFill="1" applyBorder="1" applyAlignment="1">
      <alignment horizontal="left" vertical="center" wrapText="1"/>
    </xf>
    <xf fontId="30" fillId="0" borderId="11" numFmtId="162" xfId="0" applyNumberFormat="1" applyFont="1" applyBorder="1" applyAlignment="1">
      <alignment horizontal="right" vertical="center" wrapText="1"/>
    </xf>
    <xf fontId="30" fillId="0" borderId="14" numFmtId="1" xfId="0" applyNumberFormat="1" applyFont="1" applyBorder="1" applyAlignment="1">
      <alignment horizontal="left" vertical="center" wrapText="1"/>
    </xf>
    <xf fontId="30" fillId="0" borderId="14" numFmtId="0" xfId="0" applyFont="1" applyBorder="1" applyAlignment="1">
      <alignment horizontal="left" vertical="center" wrapText="1"/>
    </xf>
    <xf fontId="24" fillId="33" borderId="11" numFmtId="0" xfId="0" applyFont="1" applyFill="1" applyBorder="1" applyAlignment="1">
      <alignment horizontal="left" vertical="center" wrapText="1"/>
    </xf>
    <xf fontId="30" fillId="33" borderId="11" numFmtId="49" xfId="0" applyNumberFormat="1" applyFont="1" applyFill="1" applyBorder="1" applyAlignment="1">
      <alignment horizontal="left" vertical="center" wrapText="1"/>
    </xf>
    <xf fontId="30" fillId="33" borderId="14" numFmtId="0" xfId="0" applyFont="1" applyFill="1" applyBorder="1" applyAlignment="1">
      <alignment horizontal="left" vertical="center" wrapText="1"/>
    </xf>
    <xf fontId="42" fillId="33" borderId="11" numFmtId="162" xfId="0" applyNumberFormat="1" applyFont="1" applyFill="1" applyBorder="1" applyAlignment="1">
      <alignment horizontal="center" vertical="center" wrapText="1"/>
    </xf>
    <xf fontId="38" fillId="33" borderId="11" numFmtId="162" xfId="0" applyNumberFormat="1" applyFont="1" applyFill="1" applyBorder="1" applyAlignment="1">
      <alignment horizontal="center" vertical="center" wrapText="1"/>
    </xf>
    <xf fontId="30" fillId="33" borderId="11" numFmtId="162" xfId="0" applyNumberFormat="1" applyFont="1" applyFill="1" applyBorder="1" applyAlignment="1">
      <alignment horizontal="right" vertical="center" wrapText="1"/>
    </xf>
    <xf fontId="43" fillId="33" borderId="11" numFmtId="162" xfId="0" applyNumberFormat="1" applyFont="1" applyFill="1" applyBorder="1" applyAlignment="1">
      <alignment horizontal="center" vertical="center" wrapText="1"/>
    </xf>
    <xf fontId="38" fillId="0" borderId="11" numFmtId="0" xfId="0" applyFont="1" applyBorder="1" applyAlignment="1">
      <alignment horizontal="center" vertical="center" wrapText="1"/>
    </xf>
    <xf fontId="44" fillId="0" borderId="0" numFmtId="0" xfId="0" applyFont="1" applyAlignment="1">
      <alignment horizontal="center" vertical="center"/>
    </xf>
    <xf fontId="45" fillId="0" borderId="0" numFmtId="0" xfId="0" applyFont="1" applyAlignment="1">
      <alignment horizontal="center" vertical="center"/>
    </xf>
    <xf fontId="46" fillId="0" borderId="0" numFmtId="0" xfId="0" applyFont="1" applyAlignment="1">
      <alignment horizontal="center" vertical="center"/>
    </xf>
    <xf fontId="47" fillId="0" borderId="11" numFmtId="0" xfId="0" applyFont="1" applyBorder="1" applyAlignment="1">
      <alignment horizontal="center" vertical="center"/>
    </xf>
    <xf fontId="47" fillId="0" borderId="11" numFmtId="0" xfId="0" applyFont="1" applyBorder="1" applyAlignment="1">
      <alignment horizontal="center" vertical="center" wrapText="1"/>
    </xf>
    <xf fontId="47" fillId="0" borderId="11" numFmtId="0" xfId="0" applyFont="1" applyBorder="1" applyAlignment="1">
      <alignment horizontal="left" vertical="center"/>
    </xf>
    <xf fontId="47" fillId="0" borderId="11" numFmtId="165" xfId="0" applyNumberFormat="1" applyFont="1" applyBorder="1" applyAlignment="1">
      <alignment horizontal="right" vertical="center"/>
    </xf>
    <xf fontId="47" fillId="0" borderId="11" numFmtId="165" xfId="0" applyNumberFormat="1" applyFont="1" applyBorder="1" applyAlignment="1">
      <alignment horizontal="right" vertical="center" wrapText="1"/>
    </xf>
    <xf fontId="48" fillId="0" borderId="11" numFmtId="0" xfId="0" applyFont="1" applyBorder="1" applyAlignment="1">
      <alignment horizontal="center" vertical="center"/>
    </xf>
    <xf fontId="47" fillId="0" borderId="11" numFmtId="165" xfId="0" applyNumberFormat="1" applyFont="1" applyBorder="1" applyAlignment="1">
      <alignment horizontal="right" indent="1" vertical="center" wrapText="1"/>
    </xf>
    <xf fontId="49" fillId="0" borderId="0" numFmtId="0" xfId="0" applyFont="1" applyAlignment="1">
      <alignment vertical="center"/>
    </xf>
    <xf fontId="46" fillId="0" borderId="0" numFmtId="0" xfId="0" applyFont="1" applyAlignment="1">
      <alignment vertical="center"/>
    </xf>
    <xf fontId="21" fillId="0" borderId="11" numFmtId="0" xfId="0" applyFont="1" applyBorder="1" applyAlignment="1">
      <alignment horizontal="center" vertical="center" wrapText="1"/>
    </xf>
    <xf fontId="22" fillId="0" borderId="11" numFmtId="0" xfId="0" applyFont="1" applyBorder="1" applyAlignment="1">
      <alignment horizontal="left" vertical="center" wrapText="1"/>
    </xf>
    <xf fontId="22" fillId="0" borderId="11" numFmtId="0" xfId="0" applyFont="1" applyBorder="1" applyAlignment="1">
      <alignment horizontal="right" vertical="center" wrapText="1"/>
    </xf>
    <xf fontId="47" fillId="0" borderId="11" numFmtId="0" xfId="0" applyFont="1" applyBorder="1" applyAlignment="1">
      <alignment horizontal="left" vertical="center" wrapText="1"/>
    </xf>
    <xf fontId="48" fillId="0" borderId="11" numFmtId="0" xfId="0" applyFont="1" applyBorder="1" applyAlignment="1">
      <alignment horizontal="center" vertical="center" wrapText="1"/>
    </xf>
    <xf fontId="0" fillId="0" borderId="0" numFmtId="0" xfId="0" applyAlignment="1">
      <alignment vertical="center" wrapText="1"/>
    </xf>
    <xf fontId="0" fillId="0" borderId="0" numFmtId="0" xfId="0" applyAlignment="1">
      <alignment horizontal="left" vertical="center" wrapText="1"/>
    </xf>
    <xf fontId="9" fillId="0" borderId="0" numFmtId="0" xfId="0" applyFont="1" applyAlignment="1">
      <alignment vertical="center" wrapText="1"/>
    </xf>
    <xf fontId="32" fillId="0" borderId="0" numFmtId="0" xfId="0" applyFont="1" applyAlignment="1">
      <alignment horizontal="center" vertical="center" wrapText="1"/>
    </xf>
    <xf fontId="32" fillId="0" borderId="0" numFmtId="0" xfId="0" applyFont="1" applyAlignment="1">
      <alignment horizontal="left" vertical="center" wrapText="1"/>
    </xf>
    <xf fontId="0" fillId="0" borderId="0" numFmtId="0" xfId="0" applyAlignment="1">
      <alignment horizontal="center" vertical="center" wrapText="1"/>
    </xf>
    <xf fontId="37" fillId="0" borderId="0" numFmtId="0" xfId="0" applyFont="1" applyAlignment="1">
      <alignment horizontal="center" vertical="center" wrapText="1"/>
    </xf>
    <xf fontId="29" fillId="0" borderId="11" numFmtId="0" xfId="0" applyFont="1" applyBorder="1" applyAlignment="1">
      <alignment horizontal="left" vertical="center" wrapText="1"/>
    </xf>
    <xf fontId="50" fillId="0" borderId="11" numFmtId="49" xfId="0" applyNumberFormat="1" applyFont="1" applyBorder="1" applyAlignment="1">
      <alignment horizontal="center" vertical="center" wrapText="1"/>
    </xf>
    <xf fontId="50" fillId="0" borderId="12" numFmtId="49" xfId="0" applyNumberFormat="1" applyFont="1" applyBorder="1" applyAlignment="1">
      <alignment horizontal="left" vertical="center" wrapText="1"/>
    </xf>
    <xf fontId="50" fillId="0" borderId="14" numFmtId="1" xfId="0" applyNumberFormat="1" applyFont="1" applyBorder="1" applyAlignment="1">
      <alignment horizontal="left" vertical="center" wrapText="1"/>
    </xf>
    <xf fontId="50" fillId="0" borderId="14" numFmtId="0" xfId="0" applyFont="1" applyBorder="1" applyAlignment="1">
      <alignment horizontal="left" vertical="center" wrapText="1"/>
    </xf>
    <xf fontId="50" fillId="0" borderId="11" numFmtId="49" xfId="0" applyNumberFormat="1" applyFont="1" applyBorder="1" applyAlignment="1">
      <alignment horizontal="left" vertical="center" wrapText="1"/>
    </xf>
    <xf fontId="50" fillId="0" borderId="11" numFmtId="4" xfId="0" applyNumberFormat="1" applyFont="1" applyBorder="1" applyAlignment="1">
      <alignment horizontal="right" vertical="center" wrapText="1"/>
    </xf>
    <xf fontId="0" fillId="0" borderId="12" numFmtId="0" xfId="0" applyBorder="1" applyAlignment="1">
      <alignment horizontal="center" vertical="center" wrapText="1"/>
    </xf>
    <xf fontId="0" fillId="0" borderId="15" numFmtId="0" xfId="0" applyBorder="1" applyAlignment="1">
      <alignment horizontal="center" vertical="center" wrapText="1"/>
    </xf>
    <xf fontId="0" fillId="0" borderId="13" numFmtId="0" xfId="0" applyBorder="1" applyAlignment="1">
      <alignment horizontal="center" vertical="center" wrapText="1"/>
    </xf>
    <xf fontId="37" fillId="0" borderId="11" numFmtId="165" xfId="0" applyNumberFormat="1" applyFont="1" applyBorder="1" applyAlignment="1">
      <alignment vertical="center" wrapText="1"/>
    </xf>
    <xf fontId="51" fillId="0" borderId="0" numFmtId="0" xfId="0" applyFont="1"/>
    <xf fontId="52" fillId="0" borderId="0" numFmtId="0" xfId="0" applyFont="1" applyAlignment="1">
      <alignment horizontal="center" vertical="center"/>
    </xf>
    <xf fontId="53" fillId="0" borderId="0" numFmtId="0" xfId="0" applyFont="1" applyAlignment="1">
      <alignment horizontal="right" vertical="center" wrapText="1"/>
    </xf>
    <xf fontId="54" fillId="0" borderId="10" numFmtId="0" xfId="0" applyFont="1" applyBorder="1" applyAlignment="1">
      <alignment horizontal="center" vertical="center" wrapText="1"/>
    </xf>
    <xf fontId="55" fillId="0" borderId="16" numFmtId="0" xfId="0" applyFont="1" applyBorder="1" applyAlignment="1">
      <alignment horizontal="left" vertical="center"/>
    </xf>
    <xf fontId="55" fillId="0" borderId="16" numFmtId="166" xfId="0" applyNumberFormat="1" applyFont="1" applyBorder="1" applyAlignment="1">
      <alignment horizontal="right" vertical="center"/>
    </xf>
    <xf fontId="56" fillId="0" borderId="16" numFmtId="0" xfId="0" applyFont="1" applyBorder="1" applyAlignment="1">
      <alignment horizontal="left" vertical="center"/>
    </xf>
    <xf fontId="56" fillId="0" borderId="16" numFmtId="166" xfId="0" applyNumberFormat="1" applyFont="1" applyBorder="1" applyAlignment="1">
      <alignment horizontal="right" vertical="center"/>
    </xf>
    <xf fontId="57" fillId="0" borderId="17" numFmtId="0" xfId="0" applyFont="1" applyBorder="1" applyAlignment="1">
      <alignment vertical="center" wrapText="1"/>
    </xf>
    <xf fontId="39" fillId="0" borderId="17" numFmtId="0" xfId="0" applyFont="1" applyBorder="1" applyAlignment="1">
      <alignment vertical="center"/>
    </xf>
    <xf fontId="36" fillId="0" borderId="11" numFmtId="0" xfId="0" applyFont="1" applyBorder="1" applyAlignment="1">
      <alignment horizontal="left" vertical="center" wrapText="1"/>
    </xf>
    <xf fontId="57" fillId="0" borderId="11" numFmtId="0" xfId="0" applyFont="1" applyBorder="1" applyAlignment="1">
      <alignment horizontal="left" vertical="center"/>
    </xf>
    <xf fontId="58" fillId="0" borderId="11" numFmtId="0" xfId="0" applyFont="1" applyBorder="1" applyAlignment="1">
      <alignment horizontal="center" vertical="center"/>
    </xf>
    <xf fontId="57" fillId="0" borderId="11" numFmtId="0" xfId="0" applyFont="1" applyBorder="1" applyAlignment="1">
      <alignment horizontal="left" vertical="center" wrapText="1"/>
    </xf>
    <xf fontId="59" fillId="0" borderId="0" numFmtId="0" xfId="0" applyFont="1" applyAlignment="1">
      <alignment horizontal="center" vertical="center" wrapText="1"/>
    </xf>
    <xf fontId="60" fillId="0" borderId="0" numFmtId="0" xfId="0" applyFont="1" applyAlignment="1">
      <alignment horizontal="center" vertical="center" wrapText="1"/>
    </xf>
    <xf fontId="61" fillId="0" borderId="18" numFmtId="0" xfId="0" applyFont="1" applyBorder="1" applyAlignment="1">
      <alignment horizontal="center" vertical="center" wrapText="1"/>
    </xf>
    <xf fontId="61" fillId="0" borderId="10" numFmtId="0" xfId="0" applyFont="1" applyBorder="1" applyAlignment="1">
      <alignment horizontal="center" vertical="center" wrapText="1"/>
    </xf>
    <xf fontId="61" fillId="0" borderId="18" numFmtId="0" xfId="0" applyFont="1" applyBorder="1" applyAlignment="1">
      <alignment horizontal="left" vertical="center" wrapText="1"/>
    </xf>
    <xf fontId="61" fillId="0" borderId="19" numFmtId="0" xfId="0" applyFont="1" applyBorder="1" applyAlignment="1">
      <alignment horizontal="center" vertical="center" wrapText="1"/>
    </xf>
    <xf fontId="61" fillId="0" borderId="20" numFmtId="0" xfId="0" applyFont="1" applyBorder="1" applyAlignment="1">
      <alignment horizontal="center" vertical="center" wrapText="1"/>
    </xf>
    <xf fontId="61" fillId="0" borderId="21" numFmtId="0" xfId="0" applyFont="1" applyBorder="1" applyAlignment="1">
      <alignment horizontal="center" vertical="center" wrapText="1"/>
    </xf>
  </cellXfs>
  <cellStyles count="49">
    <cellStyle name="20% - 强调文字颜色 1" xfId="1" builtinId="30"/>
    <cellStyle name="20% - 强调文字颜色 2" xfId="2" builtinId="34"/>
    <cellStyle name="20% - 强调文字颜色 3" xfId="3" builtinId="38"/>
    <cellStyle name="20% - 强调文字颜色 4" xfId="4" builtinId="42"/>
    <cellStyle name="20% - 强调文字颜色 5" xfId="5" builtinId="46"/>
    <cellStyle name="20% - 强调文字颜色 6" xfId="6" builtinId="50"/>
    <cellStyle name="40% - 强调文字颜色 1" xfId="7" builtinId="31"/>
    <cellStyle name="40% - 强调文字颜色 2" xfId="8" builtinId="35"/>
    <cellStyle name="40% - 强调文字颜色 3" xfId="9" builtinId="39"/>
    <cellStyle name="40% - 强调文字颜色 4" xfId="10" builtinId="43"/>
    <cellStyle name="40% - 强调文字颜色 5" xfId="11" builtinId="47"/>
    <cellStyle name="40% - 强调文字颜色 6" xfId="12" builtinId="51"/>
    <cellStyle name="60% - 强调文字颜色 1" xfId="13" builtinId="32"/>
    <cellStyle name="60% - 强调文字颜色 2" xfId="14" builtinId="36"/>
    <cellStyle name="60% - 强调文字颜色 3" xfId="15" builtinId="40"/>
    <cellStyle name="60% - 强调文字颜色 4" xfId="16" builtinId="44"/>
    <cellStyle name="60% - 强调文字颜色 5" xfId="17" builtinId="48"/>
    <cellStyle name="60% - 强调文字颜色 6" xfId="18" builtinId="52"/>
    <cellStyle name="百分比" xfId="19" builtinId="5"/>
    <cellStyle name="标题" xfId="20" builtinId="15"/>
    <cellStyle name="标题 1" xfId="21" builtinId="16"/>
    <cellStyle name="标题 2" xfId="22" builtinId="17"/>
    <cellStyle name="标题 3" xfId="23" builtinId="18"/>
    <cellStyle name="标题 4" xfId="24" builtinId="19"/>
    <cellStyle name="差" xfId="25" builtinId="27"/>
    <cellStyle name="常规" xfId="0" builtinId="0"/>
    <cellStyle name="超链接" xfId="26" builtinId="8"/>
    <cellStyle name="好" xfId="27" builtinId="26"/>
    <cellStyle name="汇总" xfId="28" builtinId="25"/>
    <cellStyle name="货币" xfId="29" builtinId="4"/>
    <cellStyle name="货币[0]" xfId="30" builtinId="7"/>
    <cellStyle name="计算" xfId="31" builtinId="22"/>
    <cellStyle name="检查单元格" xfId="32" builtinId="23"/>
    <cellStyle name="解释性文本" xfId="33" builtinId="53"/>
    <cellStyle name="警告文本" xfId="34" builtinId="11"/>
    <cellStyle name="链接单元格" xfId="35" builtinId="24"/>
    <cellStyle name="千位分隔" xfId="36" builtinId="3"/>
    <cellStyle name="千位分隔[0]" xfId="37" builtinId="6"/>
    <cellStyle name="强调文字颜色 1" xfId="38" builtinId="29"/>
    <cellStyle name="强调文字颜色 2" xfId="39" builtinId="33"/>
    <cellStyle name="强调文字颜色 3" xfId="40" builtinId="37"/>
    <cellStyle name="强调文字颜色 4" xfId="41" builtinId="41"/>
    <cellStyle name="强调文字颜色 5" xfId="42" builtinId="45"/>
    <cellStyle name="强调文字颜色 6" xfId="43" builtinId="49"/>
    <cellStyle name="适中" xfId="44" builtinId="28"/>
    <cellStyle name="输出" xfId="45" builtinId="21"/>
    <cellStyle name="输入" xfId="46" builtinId="20"/>
    <cellStyle name="已访问的超链接" xfId="47" builtinId="9"/>
    <cellStyle name="注释" xfId="48"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4" Type="http://schemas.openxmlformats.org/officeDocument/2006/relationships/sharedStrings" Target="sharedStrings.xml"/><Relationship  Id="rId10" Type="http://schemas.openxmlformats.org/officeDocument/2006/relationships/worksheet" Target="worksheets/sheet10.xml"/><Relationship  Id="rId15" Type="http://schemas.openxmlformats.org/officeDocument/2006/relationships/styles" Target="styles.xml"/><Relationship  Id="rId9" Type="http://schemas.openxmlformats.org/officeDocument/2006/relationships/worksheet" Target="worksheets/sheet9.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8" Type="http://schemas.openxmlformats.org/officeDocument/2006/relationships/worksheet" Target="worksheets/sheet8.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2" zoomScale="100" workbookViewId="0">
      <selection activeCell="A4" activeCellId="0" sqref="A4:D23"/>
    </sheetView>
  </sheetViews>
  <sheetFormatPr baseColWidth="8" defaultRowHeight="13.5" customHeight="1"/>
  <cols>
    <col customWidth="1" min="1" max="1" style="1" width="20.75"/>
    <col customWidth="1" min="2" max="2" style="2" width="15.875"/>
    <col customWidth="1" min="3" max="3" style="3" width="18.5"/>
    <col customWidth="1" min="4" max="4" style="1" width="16"/>
    <col customWidth="1" min="5" max="5" style="1" width="9"/>
    <col customWidth="1" min="6" max="6" style="1" width="11.625"/>
    <col customWidth="1" min="7" max="257" style="1" width="9"/>
  </cols>
  <sheetData>
    <row r="1" ht="18" customHeight="1">
      <c r="A1" s="4" t="s">
        <v>0</v>
      </c>
    </row>
    <row r="2" ht="28.149999999999999" customHeight="1">
      <c r="A2" s="5" t="s">
        <v>1</v>
      </c>
      <c r="B2" s="6"/>
      <c r="C2" s="5"/>
      <c r="D2" s="5"/>
    </row>
    <row r="3" ht="12.949999999999999" customHeight="1">
      <c r="A3" s="7" t="s">
        <v>2</v>
      </c>
      <c r="B3" s="8"/>
      <c r="C3" s="9"/>
      <c r="D3" s="7"/>
    </row>
    <row r="4" ht="20.25" customHeight="1">
      <c r="A4" s="10" t="s">
        <v>3</v>
      </c>
      <c r="B4" s="11" t="s">
        <v>4</v>
      </c>
      <c r="C4" s="10" t="s">
        <v>5</v>
      </c>
      <c r="D4" s="10" t="s">
        <v>6</v>
      </c>
    </row>
    <row r="5" ht="20.25" customHeight="1">
      <c r="A5" s="12" t="s">
        <v>7</v>
      </c>
      <c r="B5" s="13" t="s">
        <v>8</v>
      </c>
      <c r="C5" s="12" t="s">
        <v>9</v>
      </c>
      <c r="D5" s="14">
        <v>61942465.740000002</v>
      </c>
    </row>
    <row r="6" ht="20.25" customHeight="1">
      <c r="A6" s="12" t="s">
        <v>10</v>
      </c>
      <c r="B6" s="15"/>
      <c r="C6" s="12" t="s">
        <v>11</v>
      </c>
      <c r="D6" s="16">
        <v>908864</v>
      </c>
    </row>
    <row r="7" ht="20.25" customHeight="1">
      <c r="A7" s="12" t="s">
        <v>12</v>
      </c>
      <c r="B7" s="15"/>
      <c r="C7" s="12" t="s">
        <v>13</v>
      </c>
      <c r="D7" s="16">
        <v>649124</v>
      </c>
    </row>
    <row r="8" ht="20.25" customHeight="1">
      <c r="A8" s="12" t="s">
        <v>14</v>
      </c>
      <c r="B8" s="15"/>
      <c r="C8" s="12" t="s">
        <v>15</v>
      </c>
      <c r="D8" s="16">
        <v>1260000</v>
      </c>
    </row>
    <row r="9" ht="20.25" customHeight="1">
      <c r="A9" s="12" t="s">
        <v>16</v>
      </c>
      <c r="B9" s="15"/>
      <c r="C9" s="12" t="s">
        <v>17</v>
      </c>
      <c r="D9" s="16">
        <v>68238283.510000005</v>
      </c>
    </row>
    <row r="10" ht="20.25" customHeight="1">
      <c r="A10" s="12" t="s">
        <v>18</v>
      </c>
      <c r="B10" s="15"/>
      <c r="C10" s="12" t="s">
        <v>19</v>
      </c>
      <c r="D10" s="16">
        <v>8263864.7800000003</v>
      </c>
    </row>
    <row r="11" ht="20.25" customHeight="1">
      <c r="A11" s="12" t="s">
        <v>20</v>
      </c>
      <c r="B11" s="15"/>
      <c r="C11" s="12" t="s">
        <v>21</v>
      </c>
      <c r="D11" s="16">
        <v>67054135.82</v>
      </c>
    </row>
    <row r="12" ht="24" customHeight="1">
      <c r="A12" s="12" t="s">
        <v>22</v>
      </c>
      <c r="B12" s="15"/>
      <c r="C12" s="12" t="s">
        <v>23</v>
      </c>
      <c r="D12" s="16">
        <v>7105760.7199999997</v>
      </c>
    </row>
    <row r="13" ht="20.25" customHeight="1">
      <c r="A13" s="12" t="s">
        <v>24</v>
      </c>
      <c r="B13" s="15"/>
      <c r="C13" s="17"/>
      <c r="D13" s="16"/>
    </row>
    <row r="14" ht="20.25" customHeight="1">
      <c r="A14" s="12" t="s">
        <v>25</v>
      </c>
      <c r="B14" s="15"/>
      <c r="C14" s="17"/>
      <c r="D14" s="16"/>
    </row>
    <row r="15" ht="20.25" customHeight="1">
      <c r="A15" s="12" t="s">
        <v>26</v>
      </c>
      <c r="B15" s="15"/>
      <c r="C15" s="17"/>
      <c r="D15" s="16"/>
    </row>
    <row r="16" ht="20.25" customHeight="1">
      <c r="A16" s="12"/>
      <c r="B16" s="15"/>
      <c r="C16" s="17"/>
      <c r="D16" s="16"/>
    </row>
    <row r="17" ht="20.25" customHeight="1">
      <c r="A17" s="12"/>
      <c r="B17" s="15"/>
      <c r="C17" s="17"/>
      <c r="D17" s="16"/>
    </row>
    <row r="18" ht="20.25" customHeight="1">
      <c r="A18" s="12"/>
      <c r="B18" s="15"/>
      <c r="C18" s="17"/>
      <c r="D18" s="16"/>
    </row>
    <row r="19" ht="20.25" customHeight="1">
      <c r="A19" s="12"/>
      <c r="B19" s="15"/>
      <c r="C19" s="17"/>
      <c r="D19" s="16"/>
    </row>
    <row r="20" ht="20.25" customHeight="1">
      <c r="A20" s="18" t="s">
        <v>27</v>
      </c>
      <c r="B20" s="15">
        <f>XFD5+XFD6+XFD7+XFD8+XFD9+XFD10+XFD11+XFD12+XFD13+XFD14+XFD15</f>
        <v>215422498.56999999</v>
      </c>
      <c r="C20" s="10" t="s">
        <v>28</v>
      </c>
      <c r="D20" s="16">
        <f>SUM(XFD5:XFD19)</f>
        <v>215422498.56999999</v>
      </c>
    </row>
    <row r="21" ht="20.25" customHeight="1">
      <c r="A21" s="12" t="s">
        <v>29</v>
      </c>
      <c r="B21" s="19"/>
      <c r="C21" s="17"/>
      <c r="D21" s="20"/>
    </row>
    <row r="22" ht="20.25" customHeight="1">
      <c r="A22" s="12" t="s">
        <v>30</v>
      </c>
      <c r="B22" s="19"/>
      <c r="C22" s="17" t="s">
        <v>31</v>
      </c>
      <c r="D22" s="20"/>
    </row>
    <row r="23" ht="20.25" customHeight="1">
      <c r="A23" s="18" t="s">
        <v>32</v>
      </c>
      <c r="B23" s="19">
        <f>XFD20</f>
        <v>215422498.56999999</v>
      </c>
      <c r="C23" s="10" t="s">
        <v>33</v>
      </c>
      <c r="D23" s="21">
        <f>XFD20</f>
        <v>215422498.56999999</v>
      </c>
    </row>
  </sheetData>
  <mergeCells count="2">
    <mergeCell ref="A2:D2"/>
    <mergeCell ref="A3:D3"/>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20" workbookViewId="0">
      <selection activeCell="C18" activeCellId="0" sqref="C18"/>
    </sheetView>
  </sheetViews>
  <sheetFormatPr baseColWidth="8" defaultColWidth="21.125" defaultRowHeight="13.5" customHeight="1"/>
  <cols>
    <col customWidth="1" min="1" max="1" style="1" width="12.125"/>
    <col customWidth="1" min="2" max="2" style="1" width="44.625"/>
    <col customWidth="1" min="3" max="3" style="1" width="27.875"/>
    <col customWidth="1" min="4" max="4" style="1" width="12.125"/>
    <col customWidth="1" min="5" max="255" style="1" width="9"/>
    <col customWidth="1" min="256" max="257" style="1" width="21.125"/>
  </cols>
  <sheetData>
    <row r="1" ht="14.25">
      <c r="A1" s="136" t="s">
        <v>606</v>
      </c>
    </row>
    <row r="2" ht="16.5">
      <c r="A2" s="137" t="s">
        <v>607</v>
      </c>
      <c r="B2" s="137"/>
      <c r="C2" s="137"/>
      <c r="D2" s="137"/>
    </row>
    <row r="3" ht="13.5">
      <c r="A3" s="138" t="s">
        <v>608</v>
      </c>
      <c r="B3" s="138"/>
      <c r="C3" s="138"/>
      <c r="D3" s="138"/>
    </row>
    <row r="4" ht="13.5">
      <c r="A4" s="139" t="s">
        <v>609</v>
      </c>
      <c r="B4" s="139" t="s">
        <v>610</v>
      </c>
      <c r="C4" s="139" t="s">
        <v>611</v>
      </c>
      <c r="D4" s="139" t="s">
        <v>612</v>
      </c>
    </row>
    <row r="5" ht="13.5">
      <c r="A5" s="140" t="s">
        <v>613</v>
      </c>
      <c r="B5" s="140" t="s">
        <v>614</v>
      </c>
      <c r="C5" s="140" t="s">
        <v>615</v>
      </c>
      <c r="D5" s="141">
        <v>13725272.27</v>
      </c>
    </row>
    <row r="6" ht="13.5">
      <c r="A6" s="140" t="s">
        <v>616</v>
      </c>
      <c r="B6" s="140" t="s">
        <v>617</v>
      </c>
      <c r="C6" s="140" t="s">
        <v>615</v>
      </c>
      <c r="D6" s="141">
        <v>1810526.8999999999</v>
      </c>
    </row>
    <row r="7" ht="13.5">
      <c r="A7" s="140" t="s">
        <v>618</v>
      </c>
      <c r="B7" s="140" t="s">
        <v>619</v>
      </c>
      <c r="C7" s="140" t="s">
        <v>615</v>
      </c>
      <c r="D7" s="141">
        <v>40000</v>
      </c>
    </row>
    <row r="8" ht="13.5">
      <c r="A8" s="140" t="s">
        <v>620</v>
      </c>
      <c r="B8" s="140" t="s">
        <v>621</v>
      </c>
      <c r="C8" s="140" t="s">
        <v>615</v>
      </c>
      <c r="D8" s="141">
        <v>40000</v>
      </c>
    </row>
    <row r="9" ht="13.5">
      <c r="A9" s="142" t="s">
        <v>622</v>
      </c>
      <c r="B9" s="142" t="s">
        <v>418</v>
      </c>
      <c r="C9" s="142" t="s">
        <v>623</v>
      </c>
      <c r="D9" s="143">
        <v>40000</v>
      </c>
    </row>
    <row r="10" ht="13.5">
      <c r="A10" s="140" t="s">
        <v>624</v>
      </c>
      <c r="B10" s="140" t="s">
        <v>625</v>
      </c>
      <c r="C10" s="140" t="s">
        <v>615</v>
      </c>
      <c r="D10" s="141">
        <v>274526.90000000002</v>
      </c>
    </row>
    <row r="11" ht="13.5">
      <c r="A11" s="140" t="s">
        <v>626</v>
      </c>
      <c r="B11" s="140" t="s">
        <v>627</v>
      </c>
      <c r="C11" s="140" t="s">
        <v>615</v>
      </c>
      <c r="D11" s="141">
        <v>230000</v>
      </c>
    </row>
    <row r="12" ht="13.5">
      <c r="A12" s="142" t="s">
        <v>628</v>
      </c>
      <c r="B12" s="142" t="s">
        <v>513</v>
      </c>
      <c r="C12" s="142" t="s">
        <v>629</v>
      </c>
      <c r="D12" s="143">
        <v>230000</v>
      </c>
    </row>
    <row r="13" ht="13.5">
      <c r="A13" s="140" t="s">
        <v>630</v>
      </c>
      <c r="B13" s="140" t="s">
        <v>631</v>
      </c>
      <c r="C13" s="140" t="s">
        <v>615</v>
      </c>
      <c r="D13" s="141">
        <v>44526.900000000001</v>
      </c>
    </row>
    <row r="14" ht="13.5">
      <c r="A14" s="142" t="s">
        <v>632</v>
      </c>
      <c r="B14" s="142" t="s">
        <v>515</v>
      </c>
      <c r="C14" s="142" t="s">
        <v>629</v>
      </c>
      <c r="D14" s="143">
        <v>44526.900000000001</v>
      </c>
    </row>
    <row r="15" ht="13.5">
      <c r="A15" s="140" t="s">
        <v>633</v>
      </c>
      <c r="B15" s="140" t="s">
        <v>634</v>
      </c>
      <c r="C15" s="140" t="s">
        <v>615</v>
      </c>
      <c r="D15" s="141">
        <v>1496000</v>
      </c>
    </row>
    <row r="16" ht="13.5">
      <c r="A16" s="140" t="s">
        <v>635</v>
      </c>
      <c r="B16" s="140" t="s">
        <v>636</v>
      </c>
      <c r="C16" s="140" t="s">
        <v>615</v>
      </c>
      <c r="D16" s="141">
        <v>456000</v>
      </c>
    </row>
    <row r="17" ht="13.5">
      <c r="A17" s="142" t="s">
        <v>637</v>
      </c>
      <c r="B17" s="142" t="s">
        <v>419</v>
      </c>
      <c r="C17" s="142" t="s">
        <v>623</v>
      </c>
      <c r="D17" s="143">
        <v>456000</v>
      </c>
    </row>
    <row r="18" ht="13.5">
      <c r="A18" s="140" t="s">
        <v>638</v>
      </c>
      <c r="B18" s="140" t="s">
        <v>639</v>
      </c>
      <c r="C18" s="140" t="s">
        <v>615</v>
      </c>
      <c r="D18" s="141">
        <v>1040000</v>
      </c>
    </row>
    <row r="19" ht="13.5">
      <c r="A19" s="142" t="s">
        <v>640</v>
      </c>
      <c r="B19" s="142" t="s">
        <v>454</v>
      </c>
      <c r="C19" s="142" t="s">
        <v>641</v>
      </c>
      <c r="D19" s="143">
        <v>850000</v>
      </c>
    </row>
    <row r="20" ht="13.5">
      <c r="A20" s="142" t="s">
        <v>640</v>
      </c>
      <c r="B20" s="142" t="s">
        <v>454</v>
      </c>
      <c r="C20" s="142" t="s">
        <v>641</v>
      </c>
      <c r="D20" s="143">
        <v>100000</v>
      </c>
    </row>
    <row r="21" ht="13.5">
      <c r="A21" s="142" t="s">
        <v>640</v>
      </c>
      <c r="B21" s="142" t="s">
        <v>454</v>
      </c>
      <c r="C21" s="142" t="s">
        <v>641</v>
      </c>
      <c r="D21" s="143">
        <v>20000</v>
      </c>
    </row>
    <row r="22" ht="13.5">
      <c r="A22" s="142" t="s">
        <v>640</v>
      </c>
      <c r="B22" s="142" t="s">
        <v>454</v>
      </c>
      <c r="C22" s="142" t="s">
        <v>641</v>
      </c>
      <c r="D22" s="143">
        <v>70000</v>
      </c>
    </row>
    <row r="23" ht="13.5">
      <c r="A23" s="140" t="s">
        <v>642</v>
      </c>
      <c r="B23" s="140" t="s">
        <v>643</v>
      </c>
      <c r="C23" s="140" t="s">
        <v>615</v>
      </c>
      <c r="D23" s="141">
        <v>11914745.369999999</v>
      </c>
    </row>
    <row r="24" ht="13.5">
      <c r="A24" s="140" t="s">
        <v>644</v>
      </c>
      <c r="B24" s="140" t="s">
        <v>645</v>
      </c>
      <c r="C24" s="140" t="s">
        <v>615</v>
      </c>
      <c r="D24" s="141">
        <v>11914745.369999999</v>
      </c>
    </row>
    <row r="25" ht="13.5">
      <c r="A25" s="140" t="s">
        <v>646</v>
      </c>
      <c r="B25" s="140" t="s">
        <v>647</v>
      </c>
      <c r="C25" s="140" t="s">
        <v>615</v>
      </c>
      <c r="D25" s="141">
        <v>8780345.3699999992</v>
      </c>
    </row>
    <row r="26" ht="13.5">
      <c r="A26" s="142" t="s">
        <v>648</v>
      </c>
      <c r="B26" s="142" t="s">
        <v>582</v>
      </c>
      <c r="C26" s="142" t="s">
        <v>649</v>
      </c>
      <c r="D26" s="143">
        <v>190000</v>
      </c>
    </row>
    <row r="27" ht="13.5">
      <c r="A27" s="142" t="s">
        <v>648</v>
      </c>
      <c r="B27" s="142" t="s">
        <v>582</v>
      </c>
      <c r="C27" s="142" t="s">
        <v>649</v>
      </c>
      <c r="D27" s="143">
        <v>2573.6599999999999</v>
      </c>
    </row>
    <row r="28" ht="13.5">
      <c r="A28" s="142" t="s">
        <v>648</v>
      </c>
      <c r="B28" s="142" t="s">
        <v>582</v>
      </c>
      <c r="C28" s="142" t="s">
        <v>649</v>
      </c>
      <c r="D28" s="143">
        <v>160000</v>
      </c>
    </row>
    <row r="29" ht="13.5">
      <c r="A29" s="142" t="s">
        <v>648</v>
      </c>
      <c r="B29" s="142" t="s">
        <v>582</v>
      </c>
      <c r="C29" s="142" t="s">
        <v>649</v>
      </c>
      <c r="D29" s="143">
        <v>15000</v>
      </c>
    </row>
    <row r="30" ht="13.5">
      <c r="A30" s="142" t="s">
        <v>648</v>
      </c>
      <c r="B30" s="142" t="s">
        <v>582</v>
      </c>
      <c r="C30" s="142" t="s">
        <v>649</v>
      </c>
      <c r="D30" s="143">
        <v>533073</v>
      </c>
    </row>
    <row r="31" ht="13.5">
      <c r="A31" s="142" t="s">
        <v>650</v>
      </c>
      <c r="B31" s="142" t="s">
        <v>567</v>
      </c>
      <c r="C31" s="142" t="s">
        <v>651</v>
      </c>
      <c r="D31" s="143">
        <v>3879849.3500000001</v>
      </c>
    </row>
    <row r="32" ht="13.5">
      <c r="A32" s="142" t="s">
        <v>650</v>
      </c>
      <c r="B32" s="142" t="s">
        <v>567</v>
      </c>
      <c r="C32" s="142" t="s">
        <v>651</v>
      </c>
      <c r="D32" s="143">
        <v>120000</v>
      </c>
    </row>
    <row r="33" ht="13.5">
      <c r="A33" s="142" t="s">
        <v>650</v>
      </c>
      <c r="B33" s="142" t="s">
        <v>567</v>
      </c>
      <c r="C33" s="142" t="s">
        <v>651</v>
      </c>
      <c r="D33" s="143">
        <v>3879849.3599999999</v>
      </c>
    </row>
    <row r="34" ht="13.5">
      <c r="A34" s="140" t="s">
        <v>652</v>
      </c>
      <c r="B34" s="140" t="s">
        <v>653</v>
      </c>
      <c r="C34" s="140" t="s">
        <v>615</v>
      </c>
      <c r="D34" s="141">
        <v>3134400</v>
      </c>
    </row>
    <row r="35" ht="13.5">
      <c r="A35" s="142" t="s">
        <v>654</v>
      </c>
      <c r="B35" s="142" t="s">
        <v>552</v>
      </c>
      <c r="C35" s="142" t="s">
        <v>655</v>
      </c>
      <c r="D35" s="143">
        <v>3134400</v>
      </c>
    </row>
  </sheetData>
  <mergeCells count="2">
    <mergeCell ref="A2:D2"/>
    <mergeCell ref="A3:D3"/>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I23" activeCellId="0" sqref="I23"/>
    </sheetView>
  </sheetViews>
  <sheetFormatPr baseColWidth="8" defaultColWidth="9" defaultRowHeight="13.5" customHeight="1"/>
  <cols>
    <col customWidth="1" min="1" max="1" width="7.625"/>
    <col customWidth="1" min="2" max="2" width="15.625"/>
    <col customWidth="1" min="3" max="5" width="7.625"/>
    <col customWidth="1" min="6" max="6" width="32.125"/>
    <col customWidth="1" min="7" max="7" width="12.875"/>
    <col customWidth="1" min="8" max="8" width="20.125"/>
  </cols>
  <sheetData>
    <row r="1" ht="19.5" customHeight="1">
      <c r="A1" s="68" t="s">
        <v>656</v>
      </c>
    </row>
    <row r="2" ht="18">
      <c r="A2" s="49" t="s">
        <v>657</v>
      </c>
      <c r="B2" s="49"/>
      <c r="C2" s="49"/>
      <c r="D2" s="49"/>
      <c r="E2" s="49"/>
      <c r="F2" s="49"/>
      <c r="G2" s="49"/>
      <c r="H2" s="49"/>
    </row>
    <row r="3" ht="13.5">
      <c r="A3" s="144"/>
      <c r="B3" s="144"/>
      <c r="D3" s="145"/>
      <c r="E3" s="145"/>
      <c r="F3" s="145"/>
      <c r="G3" s="145" t="s">
        <v>2</v>
      </c>
      <c r="H3" s="145"/>
    </row>
    <row r="4" ht="22.5">
      <c r="A4" s="52" t="s">
        <v>658</v>
      </c>
      <c r="B4" s="52" t="s">
        <v>659</v>
      </c>
      <c r="C4" s="52" t="s">
        <v>660</v>
      </c>
      <c r="D4" s="52" t="s">
        <v>261</v>
      </c>
      <c r="E4" s="52" t="s">
        <v>263</v>
      </c>
      <c r="F4" s="52" t="s">
        <v>346</v>
      </c>
      <c r="G4" s="52" t="s">
        <v>661</v>
      </c>
      <c r="H4" s="52" t="s">
        <v>662</v>
      </c>
    </row>
    <row r="5" ht="21">
      <c r="A5" s="146" t="s">
        <v>613</v>
      </c>
      <c r="B5" s="146" t="s">
        <v>614</v>
      </c>
      <c r="C5" s="146" t="s">
        <v>230</v>
      </c>
      <c r="D5" s="146" t="s">
        <v>663</v>
      </c>
      <c r="E5" s="146">
        <v>30299</v>
      </c>
      <c r="F5" s="146" t="s">
        <v>664</v>
      </c>
      <c r="G5" s="75">
        <v>2000000</v>
      </c>
      <c r="H5" s="146" t="s">
        <v>665</v>
      </c>
    </row>
    <row r="6" ht="21">
      <c r="A6" s="146" t="s">
        <v>613</v>
      </c>
      <c r="B6" s="146" t="s">
        <v>614</v>
      </c>
      <c r="C6" s="146" t="s">
        <v>666</v>
      </c>
      <c r="D6" s="146" t="s">
        <v>663</v>
      </c>
      <c r="E6" s="146">
        <v>30299</v>
      </c>
      <c r="F6" s="146" t="s">
        <v>667</v>
      </c>
      <c r="G6" s="75">
        <v>120000</v>
      </c>
      <c r="H6" s="146" t="s">
        <v>668</v>
      </c>
    </row>
    <row r="7" ht="21">
      <c r="A7" s="146" t="s">
        <v>613</v>
      </c>
      <c r="B7" s="146" t="s">
        <v>614</v>
      </c>
      <c r="C7" s="146" t="s">
        <v>123</v>
      </c>
      <c r="D7" s="146" t="s">
        <v>669</v>
      </c>
      <c r="E7" s="146">
        <v>30399</v>
      </c>
      <c r="F7" s="146" t="s">
        <v>670</v>
      </c>
      <c r="G7" s="75">
        <v>768605.59999999998</v>
      </c>
      <c r="H7" s="146" t="s">
        <v>671</v>
      </c>
    </row>
    <row r="8" ht="21">
      <c r="A8" s="146" t="s">
        <v>613</v>
      </c>
      <c r="B8" s="146" t="s">
        <v>614</v>
      </c>
      <c r="C8" s="146" t="s">
        <v>127</v>
      </c>
      <c r="D8" s="146" t="s">
        <v>672</v>
      </c>
      <c r="E8" s="146">
        <v>30302</v>
      </c>
      <c r="F8" s="146" t="s">
        <v>673</v>
      </c>
      <c r="G8" s="75">
        <v>2940685.6000000001</v>
      </c>
      <c r="H8" s="146" t="s">
        <v>674</v>
      </c>
    </row>
    <row r="9" ht="21">
      <c r="A9" s="146" t="s">
        <v>613</v>
      </c>
      <c r="B9" s="146" t="s">
        <v>614</v>
      </c>
      <c r="C9" s="146" t="s">
        <v>675</v>
      </c>
      <c r="D9" s="146" t="s">
        <v>663</v>
      </c>
      <c r="E9" s="146">
        <v>30299</v>
      </c>
      <c r="F9" s="146" t="s">
        <v>676</v>
      </c>
      <c r="G9" s="75">
        <v>7600</v>
      </c>
      <c r="H9" s="146" t="s">
        <v>677</v>
      </c>
    </row>
    <row r="10" ht="21">
      <c r="A10" s="146" t="s">
        <v>613</v>
      </c>
      <c r="B10" s="146" t="s">
        <v>614</v>
      </c>
      <c r="C10" s="146" t="s">
        <v>161</v>
      </c>
      <c r="D10" s="146" t="s">
        <v>663</v>
      </c>
      <c r="E10" s="146">
        <v>30299</v>
      </c>
      <c r="F10" s="146" t="s">
        <v>678</v>
      </c>
      <c r="G10" s="75">
        <v>36650</v>
      </c>
      <c r="H10" s="146" t="s">
        <v>679</v>
      </c>
    </row>
    <row r="11" ht="21">
      <c r="A11" s="146" t="s">
        <v>613</v>
      </c>
      <c r="B11" s="146" t="s">
        <v>614</v>
      </c>
      <c r="C11" s="146" t="s">
        <v>161</v>
      </c>
      <c r="D11" s="146" t="s">
        <v>663</v>
      </c>
      <c r="E11" s="146">
        <v>30299</v>
      </c>
      <c r="F11" s="146" t="s">
        <v>680</v>
      </c>
      <c r="G11" s="75">
        <v>198534</v>
      </c>
      <c r="H11" s="146" t="s">
        <v>677</v>
      </c>
    </row>
    <row r="12" ht="21">
      <c r="A12" s="146" t="s">
        <v>613</v>
      </c>
      <c r="B12" s="146" t="s">
        <v>614</v>
      </c>
      <c r="C12" s="146" t="s">
        <v>161</v>
      </c>
      <c r="D12" s="146" t="s">
        <v>663</v>
      </c>
      <c r="E12" s="146">
        <v>30299</v>
      </c>
      <c r="F12" s="146" t="s">
        <v>681</v>
      </c>
      <c r="G12" s="75">
        <v>856800</v>
      </c>
      <c r="H12" s="146" t="s">
        <v>677</v>
      </c>
    </row>
    <row r="13" ht="21">
      <c r="A13" s="146" t="s">
        <v>613</v>
      </c>
      <c r="B13" s="146" t="s">
        <v>614</v>
      </c>
      <c r="C13" s="146" t="s">
        <v>682</v>
      </c>
      <c r="D13" s="146" t="s">
        <v>663</v>
      </c>
      <c r="E13" s="146">
        <v>30299</v>
      </c>
      <c r="F13" s="146" t="s">
        <v>683</v>
      </c>
      <c r="G13" s="75">
        <v>2000000</v>
      </c>
      <c r="H13" s="146" t="s">
        <v>684</v>
      </c>
    </row>
    <row r="14" ht="21">
      <c r="A14" s="146" t="s">
        <v>613</v>
      </c>
      <c r="B14" s="146" t="s">
        <v>614</v>
      </c>
      <c r="C14" s="146" t="s">
        <v>685</v>
      </c>
      <c r="D14" s="146">
        <v>50299</v>
      </c>
      <c r="E14" s="146">
        <v>30299</v>
      </c>
      <c r="F14" s="146" t="s">
        <v>686</v>
      </c>
      <c r="G14" s="75">
        <v>9000000</v>
      </c>
      <c r="H14" s="146" t="s">
        <v>687</v>
      </c>
    </row>
    <row r="15" ht="13.5">
      <c r="A15" s="147"/>
      <c r="B15" s="147"/>
      <c r="C15" s="148" t="s">
        <v>37</v>
      </c>
      <c r="D15" s="147"/>
      <c r="E15" s="149"/>
      <c r="F15" s="147"/>
      <c r="G15" s="75">
        <f>SUM(XFD5:XFD14)</f>
        <v>17928875.199999999</v>
      </c>
      <c r="H15" s="147"/>
    </row>
  </sheetData>
  <mergeCells count="1">
    <mergeCell ref="A2:H2"/>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8" activeCellId="0" sqref="B8:E8"/>
    </sheetView>
  </sheetViews>
  <sheetFormatPr baseColWidth="8" defaultRowHeight="13.5" customHeight="1"/>
  <cols>
    <col customWidth="1" min="1" max="1" width="17.875"/>
    <col customWidth="1" min="2" max="2" width="30.375"/>
    <col customWidth="1" min="4" max="4" width="50.25"/>
    <col customWidth="1" min="5" max="5" width="10.875"/>
  </cols>
  <sheetData>
    <row r="1" ht="13.5">
      <c r="A1" s="68" t="s">
        <v>688</v>
      </c>
    </row>
    <row r="2" ht="25.5">
      <c r="A2" s="150" t="s">
        <v>689</v>
      </c>
      <c r="B2" s="150"/>
      <c r="C2" s="150"/>
      <c r="D2" s="150"/>
      <c r="E2" s="150"/>
    </row>
    <row r="3" ht="24">
      <c r="A3" s="151" t="s">
        <v>690</v>
      </c>
      <c r="B3" s="151"/>
      <c r="C3" s="151"/>
      <c r="D3" s="151"/>
      <c r="E3" s="151"/>
      <c r="F3" s="25" t="s">
        <v>2</v>
      </c>
    </row>
    <row r="4" ht="14.25">
      <c r="A4" s="152" t="s">
        <v>691</v>
      </c>
      <c r="B4" s="153" t="s">
        <v>614</v>
      </c>
      <c r="C4" s="153"/>
      <c r="D4" s="153"/>
      <c r="E4" s="153"/>
    </row>
    <row r="5" ht="14.25">
      <c r="A5" s="154" t="s">
        <v>692</v>
      </c>
      <c r="B5" s="153" t="s">
        <v>693</v>
      </c>
      <c r="C5" s="155">
        <v>215422498.56999999</v>
      </c>
      <c r="D5" s="155"/>
      <c r="E5" s="155"/>
    </row>
    <row r="6" ht="14.25">
      <c r="A6" s="154"/>
      <c r="B6" s="153" t="s">
        <v>694</v>
      </c>
      <c r="C6" s="153">
        <v>56711894.68</v>
      </c>
      <c r="D6" s="153"/>
      <c r="E6" s="153"/>
    </row>
    <row r="7" ht="14.25">
      <c r="A7" s="154"/>
      <c r="B7" s="153" t="s">
        <v>695</v>
      </c>
      <c r="C7" s="153">
        <v>158710603.88999999</v>
      </c>
      <c r="D7" s="153"/>
      <c r="E7" s="153"/>
    </row>
    <row r="8" ht="28.5">
      <c r="A8" s="152" t="s">
        <v>696</v>
      </c>
      <c r="B8" s="153" t="s">
        <v>697</v>
      </c>
      <c r="C8" s="153"/>
      <c r="D8" s="153"/>
      <c r="E8" s="153"/>
    </row>
    <row r="9" ht="14.25">
      <c r="A9" s="153" t="s">
        <v>698</v>
      </c>
      <c r="B9" s="152" t="s">
        <v>699</v>
      </c>
      <c r="C9" s="153" t="s">
        <v>700</v>
      </c>
      <c r="D9" s="153"/>
      <c r="E9" s="153"/>
    </row>
    <row r="10" ht="14.25">
      <c r="A10" s="153"/>
      <c r="B10" s="153" t="s">
        <v>701</v>
      </c>
      <c r="C10" s="153" t="s">
        <v>702</v>
      </c>
      <c r="D10" s="153"/>
      <c r="E10" s="153"/>
    </row>
    <row r="11" ht="14.25">
      <c r="A11" s="153"/>
      <c r="B11" s="153" t="s">
        <v>703</v>
      </c>
      <c r="C11" s="153" t="s">
        <v>704</v>
      </c>
      <c r="D11" s="153"/>
      <c r="E11" s="153"/>
    </row>
    <row r="12" ht="14.25">
      <c r="A12" s="153"/>
      <c r="B12" s="153" t="s">
        <v>705</v>
      </c>
      <c r="C12" s="153" t="s">
        <v>706</v>
      </c>
      <c r="D12" s="153"/>
      <c r="E12" s="153"/>
    </row>
    <row r="13" ht="14.25">
      <c r="A13" s="153"/>
      <c r="B13" s="153" t="s">
        <v>707</v>
      </c>
      <c r="C13" s="153" t="s">
        <v>708</v>
      </c>
      <c r="D13" s="153"/>
      <c r="E13" s="153"/>
    </row>
    <row r="14" ht="14.25">
      <c r="A14" s="153"/>
      <c r="B14" s="156" t="s">
        <v>709</v>
      </c>
      <c r="C14" s="156" t="s">
        <v>710</v>
      </c>
      <c r="D14" s="156"/>
      <c r="E14" s="156"/>
    </row>
    <row r="15" ht="14.25">
      <c r="A15" s="153"/>
      <c r="B15" s="156" t="s">
        <v>711</v>
      </c>
      <c r="C15" s="156" t="s">
        <v>712</v>
      </c>
      <c r="D15" s="156"/>
      <c r="E15" s="156"/>
    </row>
    <row r="16" ht="14.25">
      <c r="A16" s="153"/>
      <c r="B16" s="153" t="s">
        <v>713</v>
      </c>
      <c r="C16" s="153" t="s">
        <v>714</v>
      </c>
      <c r="D16" s="153"/>
      <c r="E16" s="153"/>
    </row>
    <row r="17" ht="14.25">
      <c r="A17" s="153"/>
      <c r="B17" s="157" t="s">
        <v>715</v>
      </c>
      <c r="C17" s="157" t="s">
        <v>716</v>
      </c>
      <c r="D17" s="157"/>
      <c r="E17" s="157"/>
    </row>
    <row r="18" ht="14.25">
      <c r="A18" s="153"/>
      <c r="B18" s="157" t="s">
        <v>717</v>
      </c>
      <c r="C18" s="157" t="s">
        <v>718</v>
      </c>
      <c r="D18" s="157"/>
      <c r="E18" s="157"/>
    </row>
    <row r="19" ht="14.25">
      <c r="A19" s="153"/>
      <c r="B19" s="157" t="s">
        <v>719</v>
      </c>
      <c r="C19" s="157" t="s">
        <v>720</v>
      </c>
      <c r="D19" s="157"/>
      <c r="E19" s="157"/>
    </row>
    <row r="20" ht="14.25">
      <c r="A20" s="153"/>
      <c r="B20" s="153" t="s">
        <v>721</v>
      </c>
      <c r="C20" s="153" t="s">
        <v>722</v>
      </c>
      <c r="D20" s="153"/>
      <c r="E20" s="153"/>
    </row>
    <row r="21" ht="14.25">
      <c r="A21" s="153" t="s">
        <v>723</v>
      </c>
      <c r="B21" s="153" t="s">
        <v>724</v>
      </c>
      <c r="C21" s="153"/>
      <c r="D21" s="153"/>
      <c r="E21" s="153"/>
    </row>
  </sheetData>
  <mergeCells count="22">
    <mergeCell ref="A2:E2"/>
    <mergeCell ref="A3:E3"/>
    <mergeCell ref="B4:E4"/>
    <mergeCell ref="A5:A7"/>
    <mergeCell ref="C5:E5"/>
    <mergeCell ref="C6:E6"/>
    <mergeCell ref="C7:E7"/>
    <mergeCell ref="B8:E8"/>
    <mergeCell ref="A9:A20"/>
    <mergeCell ref="C9:E9"/>
    <mergeCell ref="C10:E10"/>
    <mergeCell ref="C11:E11"/>
    <mergeCell ref="C12:E12"/>
    <mergeCell ref="C13:E13"/>
    <mergeCell ref="C14:E14"/>
    <mergeCell ref="C15:E15"/>
    <mergeCell ref="C16:E16"/>
    <mergeCell ref="C17:E17"/>
    <mergeCell ref="C18:E18"/>
    <mergeCell ref="C19:E19"/>
    <mergeCell ref="C20:E20"/>
    <mergeCell ref="B21:E21"/>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94" zoomScale="100" workbookViewId="0">
      <selection activeCell="O64" activeCellId="0" sqref="O64"/>
    </sheetView>
  </sheetViews>
  <sheetFormatPr baseColWidth="8" defaultRowHeight="13.5" customHeight="1"/>
  <cols>
    <col customWidth="1" min="1" max="1" style="22" width="7.5"/>
    <col customWidth="1" min="2" max="2" style="22" width="18"/>
    <col customWidth="1" min="3" max="3" style="23" width="17"/>
    <col customWidth="1" min="4" max="4" style="22" width="9.375"/>
    <col customWidth="1" min="5" max="5" style="24" width="16.375"/>
    <col customWidth="1" min="6" max="6" style="22" width="8"/>
    <col customWidth="1" min="7" max="7" style="22" width="7.375"/>
    <col customWidth="1" min="8" max="8" style="22" width="5.25"/>
    <col customWidth="1" min="9" max="9" style="22" width="4.5"/>
    <col customWidth="1" min="10" max="10" style="22" width="8.25"/>
    <col customWidth="1" min="11" max="11" style="22" width="5.375"/>
    <col customWidth="1" min="12" max="12" style="22" width="6.875"/>
    <col customWidth="1" hidden="1" min="13" max="13" style="22" width="0.625"/>
    <col customWidth="1" min="14" max="255" style="22" width="9"/>
    <col customWidth="1" min="256" max="257" style="25" width="9"/>
  </cols>
  <sheetData>
    <row r="1" s="22" customFormat="1" ht="18" customHeight="1">
      <c r="A1" s="26" t="s">
        <v>34</v>
      </c>
      <c r="C1" s="23"/>
      <c r="E1" s="24"/>
    </row>
    <row r="2" s="22" customFormat="1" ht="18">
      <c r="A2" s="27" t="s">
        <v>35</v>
      </c>
      <c r="B2" s="27"/>
      <c r="C2" s="28"/>
      <c r="D2" s="27"/>
      <c r="E2" s="29"/>
      <c r="F2" s="27"/>
      <c r="G2" s="27"/>
      <c r="H2" s="27"/>
      <c r="I2" s="27"/>
      <c r="J2" s="27"/>
      <c r="K2" s="27"/>
      <c r="L2" s="27"/>
      <c r="M2" s="27"/>
    </row>
    <row r="3" s="22" customFormat="1">
      <c r="A3" s="22"/>
      <c r="C3" s="23"/>
      <c r="E3" s="24"/>
      <c r="K3" s="30" t="s">
        <v>2</v>
      </c>
      <c r="L3" s="30"/>
      <c r="M3" s="30"/>
    </row>
    <row r="4" s="22" customFormat="1" ht="33.75" customHeight="1">
      <c r="A4" s="31" t="s">
        <v>36</v>
      </c>
      <c r="B4" s="31"/>
      <c r="C4" s="31" t="s">
        <v>37</v>
      </c>
      <c r="D4" s="32" t="s">
        <v>38</v>
      </c>
      <c r="E4" s="33" t="s">
        <v>39</v>
      </c>
      <c r="F4" s="32" t="s">
        <v>40</v>
      </c>
      <c r="G4" s="32" t="s">
        <v>20</v>
      </c>
      <c r="H4" s="32" t="s">
        <v>41</v>
      </c>
      <c r="I4" s="32" t="s">
        <v>24</v>
      </c>
      <c r="J4" s="32" t="s">
        <v>25</v>
      </c>
      <c r="K4" s="32" t="s">
        <v>26</v>
      </c>
      <c r="L4" s="32" t="s">
        <v>29</v>
      </c>
      <c r="M4" s="32"/>
    </row>
    <row r="5" s="22" customFormat="1" ht="25.5" customHeight="1">
      <c r="A5" s="31" t="s">
        <v>42</v>
      </c>
      <c r="B5" s="32" t="s">
        <v>43</v>
      </c>
      <c r="C5" s="31"/>
      <c r="D5" s="32"/>
      <c r="E5" s="33"/>
      <c r="F5" s="32"/>
      <c r="G5" s="32"/>
      <c r="H5" s="32"/>
      <c r="I5" s="32"/>
      <c r="J5" s="32"/>
      <c r="K5" s="32"/>
      <c r="L5" s="32"/>
      <c r="M5" s="32"/>
    </row>
    <row r="6" s="22" customFormat="1" ht="25.5" customHeight="1">
      <c r="A6" s="34">
        <v>201</v>
      </c>
      <c r="B6" s="35" t="s">
        <v>9</v>
      </c>
      <c r="C6" s="36">
        <f t="shared" ref="C6:C69" si="0">XFD6+XFD6+XFD6+XFD6+XFD6+XFD6+XFD6+XFD6+XFD6</f>
        <v>61942465.740000002</v>
      </c>
      <c r="D6" s="34"/>
      <c r="E6" s="37">
        <f>XFD7+XFD9+XFD11+XFD14+XFD18+XFD20+XFD25+XFD27+XFD29+XFD22</f>
        <v>61942465.740000002</v>
      </c>
      <c r="F6" s="34"/>
      <c r="G6" s="34"/>
      <c r="H6" s="34"/>
      <c r="I6" s="34"/>
      <c r="J6" s="34"/>
      <c r="K6" s="34"/>
      <c r="L6" s="34"/>
      <c r="M6" s="34"/>
    </row>
    <row r="7" s="22" customFormat="1" ht="25.5" customHeight="1">
      <c r="A7" s="34">
        <v>20101</v>
      </c>
      <c r="B7" s="35" t="s">
        <v>44</v>
      </c>
      <c r="C7" s="36">
        <f t="shared" si="0"/>
        <v>200000</v>
      </c>
      <c r="D7" s="34"/>
      <c r="E7" s="37">
        <f>XFD8</f>
        <v>200000</v>
      </c>
      <c r="F7" s="34"/>
      <c r="G7" s="34"/>
      <c r="H7" s="34"/>
      <c r="I7" s="34"/>
      <c r="J7" s="34"/>
      <c r="K7" s="34"/>
      <c r="L7" s="34"/>
      <c r="M7" s="34"/>
    </row>
    <row r="8" s="22" customFormat="1" ht="25.5" customHeight="1">
      <c r="A8" s="38">
        <v>2010199</v>
      </c>
      <c r="B8" s="39" t="s">
        <v>45</v>
      </c>
      <c r="C8" s="36">
        <f t="shared" si="0"/>
        <v>200000</v>
      </c>
      <c r="D8" s="34"/>
      <c r="E8" s="40">
        <v>200000</v>
      </c>
      <c r="F8" s="34"/>
      <c r="G8" s="34"/>
      <c r="H8" s="34"/>
      <c r="I8" s="34"/>
      <c r="J8" s="34"/>
      <c r="K8" s="34"/>
      <c r="L8" s="34"/>
      <c r="M8" s="34"/>
    </row>
    <row r="9" s="22" customFormat="1" ht="25.5" customHeight="1">
      <c r="A9" s="34">
        <v>20102</v>
      </c>
      <c r="B9" s="39" t="s">
        <v>46</v>
      </c>
      <c r="C9" s="36">
        <f t="shared" si="0"/>
        <v>31000</v>
      </c>
      <c r="D9" s="34"/>
      <c r="E9" s="41">
        <f>XFD10</f>
        <v>31000</v>
      </c>
      <c r="F9" s="34"/>
      <c r="G9" s="34"/>
      <c r="H9" s="34"/>
      <c r="I9" s="34"/>
      <c r="J9" s="34"/>
      <c r="K9" s="34"/>
      <c r="L9" s="34"/>
      <c r="M9" s="34"/>
    </row>
    <row r="10" s="22" customFormat="1" ht="25.5" customHeight="1">
      <c r="A10" s="38" t="s">
        <v>47</v>
      </c>
      <c r="B10" s="39" t="s">
        <v>48</v>
      </c>
      <c r="C10" s="36">
        <f t="shared" si="0"/>
        <v>31000</v>
      </c>
      <c r="D10" s="34"/>
      <c r="E10" s="40">
        <v>31000</v>
      </c>
      <c r="F10" s="34"/>
      <c r="G10" s="34"/>
      <c r="H10" s="34"/>
      <c r="I10" s="34"/>
      <c r="J10" s="34"/>
      <c r="K10" s="34"/>
      <c r="L10" s="34"/>
      <c r="M10" s="34"/>
    </row>
    <row r="11" s="22" customFormat="1" ht="25.5" customHeight="1">
      <c r="A11" s="34">
        <v>20103</v>
      </c>
      <c r="B11" s="39" t="s">
        <v>49</v>
      </c>
      <c r="C11" s="36">
        <f t="shared" si="0"/>
        <v>54024547.740000002</v>
      </c>
      <c r="D11" s="34"/>
      <c r="E11" s="41">
        <f>XFD12+XFD13</f>
        <v>54024547.740000002</v>
      </c>
      <c r="F11" s="34"/>
      <c r="G11" s="34"/>
      <c r="H11" s="34"/>
      <c r="I11" s="34"/>
      <c r="J11" s="34"/>
      <c r="K11" s="34"/>
      <c r="L11" s="34"/>
      <c r="M11" s="34"/>
    </row>
    <row r="12" s="22" customFormat="1" ht="25.5" customHeight="1">
      <c r="A12" s="38">
        <v>2010301</v>
      </c>
      <c r="B12" s="39" t="s">
        <v>50</v>
      </c>
      <c r="C12" s="36">
        <f t="shared" si="0"/>
        <v>37580955.740000002</v>
      </c>
      <c r="D12" s="34"/>
      <c r="E12" s="42">
        <v>37580955.740000002</v>
      </c>
      <c r="F12" s="34"/>
      <c r="G12" s="34"/>
      <c r="H12" s="34"/>
      <c r="I12" s="34"/>
      <c r="J12" s="34"/>
      <c r="K12" s="34"/>
      <c r="L12" s="34"/>
      <c r="M12" s="34"/>
    </row>
    <row r="13" s="22" customFormat="1" ht="25.5" customHeight="1">
      <c r="A13" s="34">
        <v>2010399</v>
      </c>
      <c r="B13" s="39" t="s">
        <v>51</v>
      </c>
      <c r="C13" s="36">
        <f t="shared" si="0"/>
        <v>16443592</v>
      </c>
      <c r="D13" s="34"/>
      <c r="E13" s="41">
        <v>16443592</v>
      </c>
      <c r="F13" s="34"/>
      <c r="G13" s="34"/>
      <c r="H13" s="34"/>
      <c r="I13" s="34"/>
      <c r="J13" s="34"/>
      <c r="K13" s="34"/>
      <c r="L13" s="34"/>
      <c r="M13" s="34"/>
    </row>
    <row r="14" s="22" customFormat="1" ht="25.5" customHeight="1">
      <c r="A14" s="34">
        <v>20105</v>
      </c>
      <c r="B14" s="39" t="s">
        <v>52</v>
      </c>
      <c r="C14" s="36">
        <f t="shared" si="0"/>
        <v>412000</v>
      </c>
      <c r="D14" s="34"/>
      <c r="E14" s="41">
        <f>XFD15+XFD16+XFD17</f>
        <v>412000</v>
      </c>
      <c r="F14" s="34"/>
      <c r="G14" s="34"/>
      <c r="H14" s="34"/>
      <c r="I14" s="34"/>
      <c r="J14" s="34"/>
      <c r="K14" s="34"/>
      <c r="L14" s="34"/>
      <c r="M14" s="34"/>
    </row>
    <row r="15" s="22" customFormat="1" ht="25.5" customHeight="1">
      <c r="A15" s="38">
        <v>2010507</v>
      </c>
      <c r="B15" s="39" t="s">
        <v>53</v>
      </c>
      <c r="C15" s="36">
        <f t="shared" si="0"/>
        <v>355000</v>
      </c>
      <c r="D15" s="34"/>
      <c r="E15" s="43">
        <v>355000</v>
      </c>
      <c r="F15" s="34"/>
      <c r="G15" s="34"/>
      <c r="H15" s="34"/>
      <c r="I15" s="34"/>
      <c r="J15" s="34"/>
      <c r="K15" s="34"/>
      <c r="L15" s="44"/>
      <c r="M15" s="44"/>
    </row>
    <row r="16" s="22" customFormat="1" ht="25.5" customHeight="1">
      <c r="A16" s="38">
        <v>2010508</v>
      </c>
      <c r="B16" s="39" t="s">
        <v>54</v>
      </c>
      <c r="C16" s="36">
        <f t="shared" si="0"/>
        <v>20000</v>
      </c>
      <c r="D16" s="34"/>
      <c r="E16" s="43">
        <v>20000</v>
      </c>
      <c r="F16" s="34"/>
      <c r="G16" s="34"/>
      <c r="H16" s="34"/>
      <c r="I16" s="34"/>
      <c r="J16" s="34"/>
      <c r="K16" s="34"/>
      <c r="L16" s="34"/>
      <c r="M16" s="34"/>
    </row>
    <row r="17" s="22" customFormat="1" ht="25.5" customHeight="1">
      <c r="A17" s="38">
        <v>2010599</v>
      </c>
      <c r="B17" s="39" t="s">
        <v>55</v>
      </c>
      <c r="C17" s="36">
        <f t="shared" si="0"/>
        <v>37000</v>
      </c>
      <c r="D17" s="34"/>
      <c r="E17" s="37">
        <v>37000</v>
      </c>
      <c r="F17" s="34"/>
      <c r="G17" s="34"/>
      <c r="H17" s="34"/>
      <c r="I17" s="34"/>
      <c r="J17" s="34"/>
      <c r="K17" s="34"/>
      <c r="L17" s="34"/>
      <c r="M17" s="34"/>
    </row>
    <row r="18" s="22" customFormat="1" ht="25.5" customHeight="1">
      <c r="A18" s="34">
        <v>20111</v>
      </c>
      <c r="B18" s="39" t="s">
        <v>56</v>
      </c>
      <c r="C18" s="36">
        <f t="shared" si="0"/>
        <v>50000</v>
      </c>
      <c r="D18" s="34"/>
      <c r="E18" s="37">
        <f>XFD19</f>
        <v>50000</v>
      </c>
      <c r="F18" s="34"/>
      <c r="G18" s="34"/>
      <c r="H18" s="34"/>
      <c r="I18" s="34"/>
      <c r="J18" s="34"/>
      <c r="K18" s="34"/>
      <c r="L18" s="44"/>
      <c r="M18" s="44"/>
    </row>
    <row r="19" s="22" customFormat="1" ht="25.5" customHeight="1">
      <c r="A19" s="38">
        <v>2011199</v>
      </c>
      <c r="B19" s="39" t="s">
        <v>57</v>
      </c>
      <c r="C19" s="36">
        <f t="shared" si="0"/>
        <v>50000</v>
      </c>
      <c r="D19" s="34"/>
      <c r="E19" s="43">
        <v>50000</v>
      </c>
      <c r="F19" s="34"/>
      <c r="G19" s="34"/>
      <c r="H19" s="34"/>
      <c r="I19" s="34"/>
      <c r="J19" s="34"/>
      <c r="K19" s="34"/>
      <c r="L19" s="44"/>
      <c r="M19" s="44"/>
    </row>
    <row r="20" s="22" customFormat="1" ht="25.5" customHeight="1">
      <c r="A20" s="38">
        <v>20129</v>
      </c>
      <c r="B20" s="39" t="s">
        <v>58</v>
      </c>
      <c r="C20" s="36">
        <f t="shared" si="0"/>
        <v>1201918</v>
      </c>
      <c r="D20" s="34"/>
      <c r="E20" s="37">
        <f>XFD21</f>
        <v>1201918</v>
      </c>
      <c r="F20" s="34"/>
      <c r="G20" s="34"/>
      <c r="H20" s="34"/>
      <c r="I20" s="34"/>
      <c r="J20" s="34"/>
      <c r="K20" s="34"/>
      <c r="L20" s="44"/>
      <c r="M20" s="44"/>
    </row>
    <row r="21" s="22" customFormat="1" ht="25.5" customHeight="1">
      <c r="A21" s="38">
        <v>2012999</v>
      </c>
      <c r="B21" s="39" t="s">
        <v>59</v>
      </c>
      <c r="C21" s="36">
        <f t="shared" si="0"/>
        <v>1201918</v>
      </c>
      <c r="D21" s="34"/>
      <c r="E21" s="37">
        <v>1201918</v>
      </c>
      <c r="F21" s="34"/>
      <c r="G21" s="34"/>
      <c r="H21" s="34"/>
      <c r="I21" s="34"/>
      <c r="J21" s="34"/>
      <c r="K21" s="34"/>
      <c r="L21" s="44"/>
      <c r="M21" s="44"/>
    </row>
    <row r="22" s="22" customFormat="1" ht="25.5" customHeight="1">
      <c r="A22" s="38">
        <v>20132</v>
      </c>
      <c r="B22" s="39" t="s">
        <v>60</v>
      </c>
      <c r="C22" s="36">
        <f t="shared" si="0"/>
        <v>4150000</v>
      </c>
      <c r="D22" s="34"/>
      <c r="E22" s="37">
        <f>XFD23+XFD24</f>
        <v>4150000</v>
      </c>
      <c r="F22" s="34"/>
      <c r="G22" s="34"/>
      <c r="H22" s="34"/>
      <c r="I22" s="34"/>
      <c r="J22" s="34"/>
      <c r="K22" s="34"/>
      <c r="L22" s="44"/>
      <c r="M22" s="44"/>
    </row>
    <row r="23" s="22" customFormat="1" ht="25.5" customHeight="1">
      <c r="A23" s="38">
        <v>2013202</v>
      </c>
      <c r="B23" s="39" t="s">
        <v>61</v>
      </c>
      <c r="C23" s="36">
        <f t="shared" si="0"/>
        <v>2000000</v>
      </c>
      <c r="D23" s="34"/>
      <c r="E23" s="43">
        <v>2000000</v>
      </c>
      <c r="F23" s="34"/>
      <c r="G23" s="34"/>
      <c r="H23" s="34"/>
      <c r="I23" s="34"/>
      <c r="J23" s="34"/>
      <c r="K23" s="34"/>
      <c r="L23" s="44"/>
      <c r="M23" s="44"/>
    </row>
    <row r="24" s="22" customFormat="1" ht="25.5" customHeight="1">
      <c r="A24" s="38">
        <v>2013299</v>
      </c>
      <c r="B24" s="39" t="s">
        <v>62</v>
      </c>
      <c r="C24" s="36">
        <f t="shared" si="0"/>
        <v>2150000</v>
      </c>
      <c r="D24" s="34"/>
      <c r="E24" s="37">
        <v>2150000</v>
      </c>
      <c r="F24" s="34"/>
      <c r="G24" s="34"/>
      <c r="H24" s="34"/>
      <c r="I24" s="34"/>
      <c r="J24" s="34"/>
      <c r="K24" s="34"/>
      <c r="L24" s="44"/>
      <c r="M24" s="44"/>
    </row>
    <row r="25" s="22" customFormat="1" ht="25.5" customHeight="1">
      <c r="A25" s="38">
        <v>20133</v>
      </c>
      <c r="B25" s="39" t="s">
        <v>63</v>
      </c>
      <c r="C25" s="36">
        <f t="shared" si="0"/>
        <v>1790000</v>
      </c>
      <c r="D25" s="34"/>
      <c r="E25" s="43">
        <f>XFD26</f>
        <v>1790000</v>
      </c>
      <c r="F25" s="34"/>
      <c r="G25" s="34"/>
      <c r="H25" s="34"/>
      <c r="I25" s="34"/>
      <c r="J25" s="34"/>
      <c r="K25" s="34"/>
      <c r="L25" s="44"/>
      <c r="M25" s="44"/>
    </row>
    <row r="26" s="22" customFormat="1" ht="25.5" customHeight="1">
      <c r="A26" s="38" t="s">
        <v>64</v>
      </c>
      <c r="B26" s="39" t="s">
        <v>65</v>
      </c>
      <c r="C26" s="36">
        <f t="shared" si="0"/>
        <v>1790000</v>
      </c>
      <c r="D26" s="34"/>
      <c r="E26" s="43">
        <v>1790000</v>
      </c>
      <c r="F26" s="34"/>
      <c r="G26" s="34"/>
      <c r="H26" s="34"/>
      <c r="I26" s="34"/>
      <c r="J26" s="34"/>
      <c r="K26" s="34"/>
      <c r="L26" s="44"/>
      <c r="M26" s="44"/>
    </row>
    <row r="27" s="22" customFormat="1" ht="25.5" customHeight="1">
      <c r="A27" s="38">
        <v>20134</v>
      </c>
      <c r="B27" s="39" t="s">
        <v>66</v>
      </c>
      <c r="C27" s="36">
        <f t="shared" si="0"/>
        <v>78000</v>
      </c>
      <c r="D27" s="34"/>
      <c r="E27" s="37">
        <f>XFD28</f>
        <v>78000</v>
      </c>
      <c r="F27" s="34"/>
      <c r="G27" s="34"/>
      <c r="H27" s="34"/>
      <c r="I27" s="34"/>
      <c r="J27" s="34"/>
      <c r="K27" s="34"/>
      <c r="L27" s="44"/>
      <c r="M27" s="44"/>
    </row>
    <row r="28" s="22" customFormat="1" ht="25.5" customHeight="1">
      <c r="A28" s="38">
        <v>2013499</v>
      </c>
      <c r="B28" s="39" t="s">
        <v>67</v>
      </c>
      <c r="C28" s="36">
        <f t="shared" si="0"/>
        <v>78000</v>
      </c>
      <c r="D28" s="34"/>
      <c r="E28" s="43">
        <v>78000</v>
      </c>
      <c r="F28" s="34"/>
      <c r="G28" s="34"/>
      <c r="H28" s="34"/>
      <c r="I28" s="34"/>
      <c r="J28" s="34"/>
      <c r="K28" s="34"/>
      <c r="L28" s="44"/>
      <c r="M28" s="44"/>
    </row>
    <row r="29" s="22" customFormat="1" ht="25.5" customHeight="1">
      <c r="A29" s="38">
        <v>20136</v>
      </c>
      <c r="B29" s="39" t="s">
        <v>68</v>
      </c>
      <c r="C29" s="36">
        <f t="shared" si="0"/>
        <v>5000</v>
      </c>
      <c r="D29" s="34"/>
      <c r="E29" s="37">
        <f>XFD30</f>
        <v>5000</v>
      </c>
      <c r="F29" s="34"/>
      <c r="G29" s="34"/>
      <c r="H29" s="34"/>
      <c r="I29" s="34"/>
      <c r="J29" s="34"/>
      <c r="K29" s="34"/>
      <c r="L29" s="44"/>
      <c r="M29" s="44"/>
    </row>
    <row r="30" s="22" customFormat="1" ht="25.5" customHeight="1">
      <c r="A30" s="38">
        <v>2013699</v>
      </c>
      <c r="B30" s="39" t="s">
        <v>69</v>
      </c>
      <c r="C30" s="36">
        <f t="shared" si="0"/>
        <v>5000</v>
      </c>
      <c r="D30" s="34"/>
      <c r="E30" s="43">
        <v>5000</v>
      </c>
      <c r="F30" s="34"/>
      <c r="G30" s="34"/>
      <c r="H30" s="34"/>
      <c r="I30" s="34"/>
      <c r="J30" s="34"/>
      <c r="K30" s="34"/>
      <c r="L30" s="44"/>
      <c r="M30" s="44"/>
    </row>
    <row r="31" s="22" customFormat="1" ht="25.5" customHeight="1">
      <c r="A31" s="38" t="s">
        <v>70</v>
      </c>
      <c r="B31" s="39" t="s">
        <v>11</v>
      </c>
      <c r="C31" s="36">
        <f t="shared" si="0"/>
        <v>908864</v>
      </c>
      <c r="D31" s="34"/>
      <c r="E31" s="37">
        <f>XFD32+XFD35</f>
        <v>908864</v>
      </c>
      <c r="F31" s="34"/>
      <c r="G31" s="34"/>
      <c r="H31" s="34"/>
      <c r="I31" s="34"/>
      <c r="J31" s="34"/>
      <c r="K31" s="34"/>
      <c r="L31" s="44"/>
      <c r="M31" s="44"/>
    </row>
    <row r="32" s="22" customFormat="1" ht="25.5" customHeight="1">
      <c r="A32" s="38" t="s">
        <v>71</v>
      </c>
      <c r="B32" s="39" t="s">
        <v>72</v>
      </c>
      <c r="C32" s="36">
        <f t="shared" si="0"/>
        <v>658864</v>
      </c>
      <c r="D32" s="34"/>
      <c r="E32" s="37">
        <f>XFD33+XFD34</f>
        <v>658864</v>
      </c>
      <c r="F32" s="34"/>
      <c r="G32" s="34"/>
      <c r="H32" s="34"/>
      <c r="I32" s="34"/>
      <c r="J32" s="34"/>
      <c r="K32" s="34"/>
      <c r="L32" s="44"/>
      <c r="M32" s="44"/>
    </row>
    <row r="33" s="22" customFormat="1" ht="25.5" customHeight="1">
      <c r="A33" s="38" t="s">
        <v>73</v>
      </c>
      <c r="B33" s="39" t="s">
        <v>74</v>
      </c>
      <c r="C33" s="36">
        <f t="shared" si="0"/>
        <v>578864</v>
      </c>
      <c r="D33" s="34"/>
      <c r="E33" s="37">
        <v>578864</v>
      </c>
      <c r="F33" s="34"/>
      <c r="G33" s="34"/>
      <c r="H33" s="34"/>
      <c r="I33" s="34"/>
      <c r="J33" s="34"/>
      <c r="K33" s="34"/>
      <c r="L33" s="44"/>
      <c r="M33" s="44"/>
    </row>
    <row r="34" s="22" customFormat="1" ht="25.5" customHeight="1">
      <c r="A34" s="38" t="s">
        <v>75</v>
      </c>
      <c r="B34" s="39" t="s">
        <v>76</v>
      </c>
      <c r="C34" s="36">
        <f t="shared" si="0"/>
        <v>80000</v>
      </c>
      <c r="D34" s="34"/>
      <c r="E34" s="43">
        <v>80000</v>
      </c>
      <c r="F34" s="34"/>
      <c r="G34" s="34"/>
      <c r="H34" s="34"/>
      <c r="I34" s="34"/>
      <c r="J34" s="34"/>
      <c r="K34" s="34"/>
      <c r="L34" s="44"/>
      <c r="M34" s="44"/>
    </row>
    <row r="35" s="22" customFormat="1" ht="25.5" customHeight="1">
      <c r="A35" s="38" t="s">
        <v>77</v>
      </c>
      <c r="B35" s="39" t="s">
        <v>78</v>
      </c>
      <c r="C35" s="36">
        <f t="shared" si="0"/>
        <v>250000</v>
      </c>
      <c r="D35" s="34"/>
      <c r="E35" s="37">
        <f>XFD36</f>
        <v>250000</v>
      </c>
      <c r="F35" s="34"/>
      <c r="G35" s="34"/>
      <c r="H35" s="34"/>
      <c r="I35" s="34"/>
      <c r="J35" s="34"/>
      <c r="K35" s="34"/>
      <c r="L35" s="44"/>
      <c r="M35" s="44"/>
    </row>
    <row r="36" s="22" customFormat="1" ht="25.5" customHeight="1">
      <c r="A36" s="38" t="s">
        <v>79</v>
      </c>
      <c r="B36" s="39" t="s">
        <v>80</v>
      </c>
      <c r="C36" s="36">
        <f t="shared" si="0"/>
        <v>250000</v>
      </c>
      <c r="D36" s="34"/>
      <c r="E36" s="43">
        <v>250000</v>
      </c>
      <c r="F36" s="34"/>
      <c r="G36" s="34"/>
      <c r="H36" s="34"/>
      <c r="I36" s="34"/>
      <c r="J36" s="34"/>
      <c r="K36" s="34"/>
      <c r="L36" s="44"/>
      <c r="M36" s="44"/>
    </row>
    <row r="37" s="22" customFormat="1" ht="25.5" customHeight="1">
      <c r="A37" s="38" t="s">
        <v>81</v>
      </c>
      <c r="B37" s="39" t="s">
        <v>13</v>
      </c>
      <c r="C37" s="36">
        <f t="shared" si="0"/>
        <v>649124</v>
      </c>
      <c r="D37" s="34"/>
      <c r="E37" s="37">
        <f>XFD38+XFD40</f>
        <v>649124</v>
      </c>
      <c r="F37" s="34"/>
      <c r="G37" s="34"/>
      <c r="H37" s="34"/>
      <c r="I37" s="34"/>
      <c r="J37" s="34"/>
      <c r="K37" s="34"/>
      <c r="L37" s="44"/>
      <c r="M37" s="44"/>
    </row>
    <row r="38" s="22" customFormat="1" ht="25.5" customHeight="1">
      <c r="A38" s="38" t="s">
        <v>82</v>
      </c>
      <c r="B38" s="39" t="s">
        <v>83</v>
      </c>
      <c r="C38" s="36">
        <f t="shared" si="0"/>
        <v>149124</v>
      </c>
      <c r="D38" s="34"/>
      <c r="E38" s="37">
        <f>XFD39</f>
        <v>149124</v>
      </c>
      <c r="F38" s="34"/>
      <c r="G38" s="34"/>
      <c r="H38" s="34"/>
      <c r="I38" s="34"/>
      <c r="J38" s="34"/>
      <c r="K38" s="34"/>
      <c r="L38" s="44"/>
      <c r="M38" s="44"/>
    </row>
    <row r="39" s="22" customFormat="1" ht="25.5" customHeight="1">
      <c r="A39" s="38" t="s">
        <v>84</v>
      </c>
      <c r="B39" s="39" t="s">
        <v>85</v>
      </c>
      <c r="C39" s="36">
        <f t="shared" si="0"/>
        <v>149124</v>
      </c>
      <c r="D39" s="34"/>
      <c r="E39" s="43">
        <v>149124</v>
      </c>
      <c r="F39" s="34"/>
      <c r="G39" s="34"/>
      <c r="H39" s="34"/>
      <c r="I39" s="34"/>
      <c r="J39" s="34"/>
      <c r="K39" s="34"/>
      <c r="L39" s="44"/>
      <c r="M39" s="44"/>
    </row>
    <row r="40" s="22" customFormat="1" ht="25.5" customHeight="1">
      <c r="A40" s="38" t="s">
        <v>86</v>
      </c>
      <c r="B40" s="39" t="s">
        <v>87</v>
      </c>
      <c r="C40" s="36">
        <f t="shared" si="0"/>
        <v>500000</v>
      </c>
      <c r="D40" s="34"/>
      <c r="E40" s="37">
        <f>XFD41</f>
        <v>500000</v>
      </c>
      <c r="F40" s="34"/>
      <c r="G40" s="34"/>
      <c r="H40" s="34"/>
      <c r="I40" s="34"/>
      <c r="J40" s="34"/>
      <c r="K40" s="34"/>
      <c r="L40" s="44"/>
      <c r="M40" s="44"/>
    </row>
    <row r="41" s="22" customFormat="1" ht="25.5" customHeight="1">
      <c r="A41" s="38" t="s">
        <v>88</v>
      </c>
      <c r="B41" s="39" t="s">
        <v>89</v>
      </c>
      <c r="C41" s="36">
        <f t="shared" si="0"/>
        <v>500000</v>
      </c>
      <c r="D41" s="34"/>
      <c r="E41" s="43">
        <v>500000</v>
      </c>
      <c r="F41" s="34"/>
      <c r="G41" s="34"/>
      <c r="H41" s="34"/>
      <c r="I41" s="34"/>
      <c r="J41" s="34"/>
      <c r="K41" s="34"/>
      <c r="L41" s="44"/>
      <c r="M41" s="44"/>
    </row>
    <row r="42" s="22" customFormat="1" ht="25.5" customHeight="1">
      <c r="A42" s="38" t="s">
        <v>90</v>
      </c>
      <c r="B42" s="39" t="s">
        <v>91</v>
      </c>
      <c r="C42" s="36">
        <f t="shared" si="0"/>
        <v>1260000</v>
      </c>
      <c r="D42" s="34"/>
      <c r="E42" s="37">
        <f t="shared" ref="E42:E43" si="1">XFD43</f>
        <v>1260000</v>
      </c>
      <c r="F42" s="34"/>
      <c r="G42" s="34"/>
      <c r="H42" s="34"/>
      <c r="I42" s="34"/>
      <c r="J42" s="34"/>
      <c r="K42" s="34"/>
      <c r="L42" s="44"/>
      <c r="M42" s="44"/>
    </row>
    <row r="43" s="22" customFormat="1" ht="25.5" customHeight="1">
      <c r="A43" s="38" t="s">
        <v>92</v>
      </c>
      <c r="B43" s="39" t="s">
        <v>93</v>
      </c>
      <c r="C43" s="36">
        <f t="shared" si="0"/>
        <v>1260000</v>
      </c>
      <c r="D43" s="34"/>
      <c r="E43" s="43">
        <f t="shared" si="1"/>
        <v>1260000</v>
      </c>
      <c r="F43" s="34"/>
      <c r="G43" s="34"/>
      <c r="H43" s="34"/>
      <c r="I43" s="34"/>
      <c r="J43" s="34"/>
      <c r="K43" s="34"/>
      <c r="L43" s="44"/>
      <c r="M43" s="44"/>
    </row>
    <row r="44" s="22" customFormat="1" ht="25.5" customHeight="1">
      <c r="A44" s="38" t="s">
        <v>94</v>
      </c>
      <c r="B44" s="39" t="s">
        <v>95</v>
      </c>
      <c r="C44" s="36">
        <f t="shared" si="0"/>
        <v>1260000</v>
      </c>
      <c r="D44" s="34"/>
      <c r="E44" s="43">
        <v>1260000</v>
      </c>
      <c r="F44" s="34"/>
      <c r="G44" s="34"/>
      <c r="H44" s="34"/>
      <c r="I44" s="34"/>
      <c r="J44" s="34"/>
      <c r="K44" s="34"/>
      <c r="L44" s="44"/>
      <c r="M44" s="44"/>
    </row>
    <row r="45" s="22" customFormat="1" ht="25.5" customHeight="1">
      <c r="A45" s="38" t="s">
        <v>96</v>
      </c>
      <c r="B45" s="39" t="s">
        <v>17</v>
      </c>
      <c r="C45" s="36">
        <f t="shared" si="0"/>
        <v>68238283.50999999</v>
      </c>
      <c r="D45" s="34"/>
      <c r="E45" s="37">
        <f>XFD46+XFD48+XFD51+XFD56+XFD58+XFD60+XFD62+XFD64+XFD69+XFD71+XFD73+XFD75+XFD77</f>
        <v>68238283.50999999</v>
      </c>
      <c r="F45" s="34"/>
      <c r="G45" s="34"/>
      <c r="H45" s="34"/>
      <c r="I45" s="34"/>
      <c r="J45" s="34"/>
      <c r="K45" s="34"/>
      <c r="L45" s="44"/>
      <c r="M45" s="44"/>
    </row>
    <row r="46" s="22" customFormat="1" ht="25.5" customHeight="1">
      <c r="A46" s="38" t="s">
        <v>97</v>
      </c>
      <c r="B46" s="39" t="s">
        <v>98</v>
      </c>
      <c r="C46" s="36">
        <f t="shared" si="0"/>
        <v>34000</v>
      </c>
      <c r="D46" s="34"/>
      <c r="E46" s="37">
        <f>XFD47</f>
        <v>34000</v>
      </c>
      <c r="F46" s="34"/>
      <c r="G46" s="34"/>
      <c r="H46" s="34"/>
      <c r="I46" s="34"/>
      <c r="J46" s="34"/>
      <c r="K46" s="34"/>
      <c r="L46" s="44"/>
      <c r="M46" s="44"/>
    </row>
    <row r="47" s="22" customFormat="1" ht="25.5" customHeight="1">
      <c r="A47" s="38" t="s">
        <v>99</v>
      </c>
      <c r="B47" s="39" t="s">
        <v>100</v>
      </c>
      <c r="C47" s="36">
        <f t="shared" si="0"/>
        <v>34000</v>
      </c>
      <c r="D47" s="34"/>
      <c r="E47" s="43">
        <v>34000</v>
      </c>
      <c r="F47" s="34"/>
      <c r="G47" s="34"/>
      <c r="H47" s="34"/>
      <c r="I47" s="34"/>
      <c r="J47" s="34"/>
      <c r="K47" s="34"/>
      <c r="L47" s="44"/>
      <c r="M47" s="44"/>
    </row>
    <row r="48" s="22" customFormat="1" ht="25.5" customHeight="1">
      <c r="A48" s="38" t="s">
        <v>101</v>
      </c>
      <c r="B48" s="39" t="s">
        <v>102</v>
      </c>
      <c r="C48" s="36">
        <f t="shared" si="0"/>
        <v>38594474.57</v>
      </c>
      <c r="D48" s="34"/>
      <c r="E48" s="37">
        <f>XFD49+XFD50</f>
        <v>38594474.57</v>
      </c>
      <c r="F48" s="34"/>
      <c r="G48" s="34"/>
      <c r="H48" s="34"/>
      <c r="I48" s="34"/>
      <c r="J48" s="34"/>
      <c r="K48" s="34"/>
      <c r="L48" s="44"/>
      <c r="M48" s="44"/>
    </row>
    <row r="49" s="22" customFormat="1" ht="25.5" customHeight="1">
      <c r="A49" s="38" t="s">
        <v>103</v>
      </c>
      <c r="B49" s="39" t="s">
        <v>104</v>
      </c>
      <c r="C49" s="36">
        <f t="shared" si="0"/>
        <v>37958864.57</v>
      </c>
      <c r="D49" s="34"/>
      <c r="E49" s="37">
        <v>37958864.57</v>
      </c>
      <c r="F49" s="34"/>
      <c r="G49" s="34"/>
      <c r="H49" s="34"/>
      <c r="I49" s="34"/>
      <c r="J49" s="34"/>
      <c r="K49" s="34"/>
      <c r="L49" s="44"/>
      <c r="M49" s="44"/>
    </row>
    <row r="50" s="22" customFormat="1" ht="25.5" customHeight="1">
      <c r="A50" s="38" t="s">
        <v>105</v>
      </c>
      <c r="B50" s="39" t="s">
        <v>106</v>
      </c>
      <c r="C50" s="36">
        <f t="shared" si="0"/>
        <v>635610</v>
      </c>
      <c r="D50" s="34"/>
      <c r="E50" s="37">
        <v>635610</v>
      </c>
      <c r="F50" s="34"/>
      <c r="G50" s="34"/>
      <c r="H50" s="34"/>
      <c r="I50" s="34"/>
      <c r="J50" s="34"/>
      <c r="K50" s="34"/>
      <c r="L50" s="44"/>
      <c r="M50" s="44"/>
    </row>
    <row r="51" s="22" customFormat="1" ht="25.5" customHeight="1">
      <c r="A51" s="38" t="s">
        <v>107</v>
      </c>
      <c r="B51" s="39" t="s">
        <v>108</v>
      </c>
      <c r="C51" s="36">
        <f t="shared" si="0"/>
        <v>10071874.08</v>
      </c>
      <c r="D51" s="34"/>
      <c r="E51" s="37">
        <f>XFD52+XFD53+XFD54+XFD55</f>
        <v>10071874.08</v>
      </c>
      <c r="F51" s="34"/>
      <c r="G51" s="34"/>
      <c r="H51" s="34"/>
      <c r="I51" s="34"/>
      <c r="J51" s="34"/>
      <c r="K51" s="34"/>
      <c r="L51" s="44"/>
      <c r="M51" s="44"/>
    </row>
    <row r="52" s="22" customFormat="1" ht="25.5" customHeight="1">
      <c r="A52" s="38" t="s">
        <v>109</v>
      </c>
      <c r="B52" s="39" t="s">
        <v>110</v>
      </c>
      <c r="C52" s="36">
        <f t="shared" si="0"/>
        <v>1284516</v>
      </c>
      <c r="D52" s="34"/>
      <c r="E52" s="37">
        <v>1284516</v>
      </c>
      <c r="F52" s="34"/>
      <c r="G52" s="34"/>
      <c r="H52" s="34"/>
      <c r="I52" s="34"/>
      <c r="J52" s="34"/>
      <c r="K52" s="34"/>
      <c r="L52" s="44"/>
      <c r="M52" s="44"/>
    </row>
    <row r="53" s="22" customFormat="1" ht="25.5" customHeight="1">
      <c r="A53" s="38" t="s">
        <v>111</v>
      </c>
      <c r="B53" s="39" t="s">
        <v>112</v>
      </c>
      <c r="C53" s="36">
        <f t="shared" si="0"/>
        <v>4552448.96</v>
      </c>
      <c r="D53" s="34"/>
      <c r="E53" s="43">
        <v>4552448.96</v>
      </c>
      <c r="F53" s="34"/>
      <c r="G53" s="34"/>
      <c r="H53" s="34"/>
      <c r="I53" s="34"/>
      <c r="J53" s="34"/>
      <c r="K53" s="34"/>
      <c r="L53" s="44"/>
      <c r="M53" s="44"/>
    </row>
    <row r="54" s="22" customFormat="1" ht="25.5" customHeight="1">
      <c r="A54" s="38" t="s">
        <v>113</v>
      </c>
      <c r="B54" s="39" t="s">
        <v>114</v>
      </c>
      <c r="C54" s="36">
        <f t="shared" si="0"/>
        <v>2276224.48</v>
      </c>
      <c r="D54" s="34"/>
      <c r="E54" s="43">
        <v>2276224.48</v>
      </c>
      <c r="F54" s="34"/>
      <c r="G54" s="34"/>
      <c r="H54" s="34"/>
      <c r="I54" s="34"/>
      <c r="J54" s="34"/>
      <c r="K54" s="34"/>
      <c r="L54" s="44"/>
      <c r="M54" s="44"/>
    </row>
    <row r="55" s="22" customFormat="1" ht="25.5" customHeight="1">
      <c r="A55" s="38" t="s">
        <v>115</v>
      </c>
      <c r="B55" s="39" t="s">
        <v>116</v>
      </c>
      <c r="C55" s="36">
        <f t="shared" si="0"/>
        <v>1958684.6399999999</v>
      </c>
      <c r="D55" s="34"/>
      <c r="E55" s="37">
        <v>1958684.6399999999</v>
      </c>
      <c r="F55" s="34"/>
      <c r="G55" s="34"/>
      <c r="H55" s="34"/>
      <c r="I55" s="34"/>
      <c r="J55" s="34"/>
      <c r="K55" s="34"/>
      <c r="L55" s="44"/>
      <c r="M55" s="44"/>
    </row>
    <row r="56" s="22" customFormat="1" ht="25.5" customHeight="1">
      <c r="A56" s="38" t="s">
        <v>117</v>
      </c>
      <c r="B56" s="39" t="s">
        <v>118</v>
      </c>
      <c r="C56" s="36">
        <f t="shared" si="0"/>
        <v>140000</v>
      </c>
      <c r="D56" s="34"/>
      <c r="E56" s="37">
        <f>XFD57</f>
        <v>140000</v>
      </c>
      <c r="F56" s="34"/>
      <c r="G56" s="34"/>
      <c r="H56" s="34"/>
      <c r="I56" s="34"/>
      <c r="J56" s="34"/>
      <c r="K56" s="34"/>
      <c r="L56" s="44"/>
      <c r="M56" s="44"/>
    </row>
    <row r="57" s="22" customFormat="1" ht="25.5" customHeight="1">
      <c r="A57" s="38" t="s">
        <v>119</v>
      </c>
      <c r="B57" s="39" t="s">
        <v>120</v>
      </c>
      <c r="C57" s="36">
        <f t="shared" si="0"/>
        <v>140000</v>
      </c>
      <c r="D57" s="34"/>
      <c r="E57" s="43">
        <v>140000</v>
      </c>
      <c r="F57" s="34"/>
      <c r="G57" s="34"/>
      <c r="H57" s="34"/>
      <c r="I57" s="34"/>
      <c r="J57" s="34"/>
      <c r="K57" s="34"/>
      <c r="L57" s="44"/>
      <c r="M57" s="44"/>
    </row>
    <row r="58" s="22" customFormat="1" ht="25.5" customHeight="1">
      <c r="A58" s="38" t="s">
        <v>121</v>
      </c>
      <c r="B58" s="39" t="s">
        <v>122</v>
      </c>
      <c r="C58" s="36">
        <f t="shared" si="0"/>
        <v>1110610</v>
      </c>
      <c r="D58" s="34"/>
      <c r="E58" s="37">
        <f>XFD59</f>
        <v>1110610</v>
      </c>
      <c r="F58" s="34"/>
      <c r="G58" s="34"/>
      <c r="H58" s="34"/>
      <c r="I58" s="34"/>
      <c r="J58" s="34"/>
      <c r="K58" s="34"/>
      <c r="L58" s="44"/>
      <c r="M58" s="44"/>
    </row>
    <row r="59" s="22" customFormat="1" ht="25.5" customHeight="1">
      <c r="A59" s="38" t="s">
        <v>123</v>
      </c>
      <c r="B59" s="39" t="s">
        <v>124</v>
      </c>
      <c r="C59" s="36">
        <f t="shared" si="0"/>
        <v>1110610</v>
      </c>
      <c r="D59" s="34"/>
      <c r="E59" s="43">
        <v>1110610</v>
      </c>
      <c r="F59" s="34"/>
      <c r="G59" s="34"/>
      <c r="H59" s="34"/>
      <c r="I59" s="34"/>
      <c r="J59" s="34"/>
      <c r="K59" s="34"/>
      <c r="L59" s="44"/>
      <c r="M59" s="44"/>
    </row>
    <row r="60" s="22" customFormat="1" ht="25.5" customHeight="1">
      <c r="A60" s="38" t="s">
        <v>125</v>
      </c>
      <c r="B60" s="39" t="s">
        <v>126</v>
      </c>
      <c r="C60" s="36">
        <f t="shared" si="0"/>
        <v>323447.96000000002</v>
      </c>
      <c r="D60" s="34"/>
      <c r="E60" s="37">
        <f>XFD61</f>
        <v>323447.96000000002</v>
      </c>
      <c r="F60" s="34"/>
      <c r="G60" s="34"/>
      <c r="H60" s="34"/>
      <c r="I60" s="34"/>
      <c r="J60" s="34"/>
      <c r="K60" s="34"/>
      <c r="L60" s="44"/>
      <c r="M60" s="44"/>
    </row>
    <row r="61" s="22" customFormat="1" ht="25.5" customHeight="1">
      <c r="A61" s="38" t="s">
        <v>127</v>
      </c>
      <c r="B61" s="39" t="s">
        <v>128</v>
      </c>
      <c r="C61" s="36">
        <f t="shared" si="0"/>
        <v>323447.96000000002</v>
      </c>
      <c r="D61" s="34"/>
      <c r="E61" s="43">
        <v>323447.96000000002</v>
      </c>
      <c r="F61" s="34"/>
      <c r="G61" s="34"/>
      <c r="H61" s="34"/>
      <c r="I61" s="34"/>
      <c r="J61" s="34"/>
      <c r="K61" s="34"/>
      <c r="L61" s="44"/>
      <c r="M61" s="44"/>
    </row>
    <row r="62" s="22" customFormat="1" ht="25.5" customHeight="1">
      <c r="A62" s="38" t="s">
        <v>129</v>
      </c>
      <c r="B62" s="39" t="s">
        <v>130</v>
      </c>
      <c r="C62" s="36">
        <f t="shared" si="0"/>
        <v>1717250</v>
      </c>
      <c r="D62" s="34"/>
      <c r="E62" s="37">
        <f>XFD63</f>
        <v>1717250</v>
      </c>
      <c r="F62" s="34"/>
      <c r="G62" s="34"/>
      <c r="H62" s="34"/>
      <c r="I62" s="34"/>
      <c r="J62" s="34"/>
      <c r="K62" s="34"/>
      <c r="L62" s="44"/>
      <c r="M62" s="44"/>
    </row>
    <row r="63" s="22" customFormat="1" ht="25.5" customHeight="1">
      <c r="A63" s="38" t="s">
        <v>131</v>
      </c>
      <c r="B63" s="39" t="s">
        <v>132</v>
      </c>
      <c r="C63" s="36">
        <f t="shared" si="0"/>
        <v>1717250</v>
      </c>
      <c r="D63" s="34"/>
      <c r="E63" s="43">
        <v>1717250</v>
      </c>
      <c r="F63" s="34"/>
      <c r="G63" s="34"/>
      <c r="H63" s="34"/>
      <c r="I63" s="34"/>
      <c r="J63" s="34"/>
      <c r="K63" s="34"/>
      <c r="L63" s="44"/>
      <c r="M63" s="44"/>
    </row>
    <row r="64" s="22" customFormat="1" ht="25.5" customHeight="1">
      <c r="A64" s="38" t="s">
        <v>133</v>
      </c>
      <c r="B64" s="39" t="s">
        <v>134</v>
      </c>
      <c r="C64" s="36">
        <f t="shared" si="0"/>
        <v>3677826.8999999999</v>
      </c>
      <c r="D64" s="34"/>
      <c r="E64" s="37">
        <f>XFD65+XFD66+XFD67+XFD68</f>
        <v>3677826.8999999999</v>
      </c>
      <c r="F64" s="34"/>
      <c r="G64" s="34"/>
      <c r="H64" s="34"/>
      <c r="I64" s="34"/>
      <c r="J64" s="34"/>
      <c r="K64" s="34"/>
      <c r="L64" s="44"/>
      <c r="M64" s="44"/>
    </row>
    <row r="65" s="22" customFormat="1" ht="25.5" customHeight="1">
      <c r="A65" s="38" t="s">
        <v>135</v>
      </c>
      <c r="B65" s="39" t="s">
        <v>136</v>
      </c>
      <c r="C65" s="36">
        <f t="shared" si="0"/>
        <v>118800</v>
      </c>
      <c r="D65" s="34"/>
      <c r="E65" s="43">
        <v>118800</v>
      </c>
      <c r="F65" s="34"/>
      <c r="G65" s="34"/>
      <c r="H65" s="34"/>
      <c r="I65" s="34"/>
      <c r="J65" s="34"/>
      <c r="K65" s="34"/>
      <c r="L65" s="44"/>
      <c r="M65" s="44"/>
    </row>
    <row r="66" s="22" customFormat="1" ht="25.5" customHeight="1">
      <c r="A66" s="38" t="s">
        <v>137</v>
      </c>
      <c r="B66" s="39" t="s">
        <v>138</v>
      </c>
      <c r="C66" s="36">
        <f t="shared" si="0"/>
        <v>94000</v>
      </c>
      <c r="D66" s="34"/>
      <c r="E66" s="43">
        <v>94000</v>
      </c>
      <c r="F66" s="34"/>
      <c r="G66" s="34"/>
      <c r="H66" s="34"/>
      <c r="I66" s="34"/>
      <c r="J66" s="34"/>
      <c r="K66" s="34"/>
      <c r="L66" s="44"/>
      <c r="M66" s="44"/>
    </row>
    <row r="67" s="22" customFormat="1" ht="25.5" customHeight="1">
      <c r="A67" s="38" t="s">
        <v>139</v>
      </c>
      <c r="B67" s="39" t="s">
        <v>140</v>
      </c>
      <c r="C67" s="36">
        <f t="shared" si="0"/>
        <v>2395000</v>
      </c>
      <c r="D67" s="34"/>
      <c r="E67" s="43">
        <v>2395000</v>
      </c>
      <c r="F67" s="34"/>
      <c r="G67" s="34"/>
      <c r="H67" s="34"/>
      <c r="I67" s="34"/>
      <c r="J67" s="34"/>
      <c r="K67" s="34"/>
      <c r="L67" s="44"/>
      <c r="M67" s="44"/>
    </row>
    <row r="68" s="22" customFormat="1" ht="25.5" customHeight="1">
      <c r="A68" s="38" t="s">
        <v>141</v>
      </c>
      <c r="B68" s="39" t="s">
        <v>142</v>
      </c>
      <c r="C68" s="36">
        <f t="shared" si="0"/>
        <v>1070026.8999999999</v>
      </c>
      <c r="D68" s="34"/>
      <c r="E68" s="37">
        <v>1070026.8999999999</v>
      </c>
      <c r="F68" s="34"/>
      <c r="G68" s="34"/>
      <c r="H68" s="34"/>
      <c r="I68" s="34"/>
      <c r="J68" s="34"/>
      <c r="K68" s="34"/>
      <c r="L68" s="44"/>
      <c r="M68" s="44"/>
    </row>
    <row r="69" s="22" customFormat="1" ht="25.5" customHeight="1">
      <c r="A69" s="38" t="s">
        <v>143</v>
      </c>
      <c r="B69" s="39" t="s">
        <v>144</v>
      </c>
      <c r="C69" s="36">
        <f t="shared" si="0"/>
        <v>10000000</v>
      </c>
      <c r="D69" s="34"/>
      <c r="E69" s="37">
        <f>XFD70</f>
        <v>10000000</v>
      </c>
      <c r="F69" s="34"/>
      <c r="G69" s="34"/>
      <c r="H69" s="34"/>
      <c r="I69" s="34"/>
      <c r="J69" s="34"/>
      <c r="K69" s="34"/>
      <c r="L69" s="44"/>
      <c r="M69" s="44"/>
    </row>
    <row r="70" s="22" customFormat="1" ht="25.5" customHeight="1">
      <c r="A70" s="38" t="s">
        <v>145</v>
      </c>
      <c r="B70" s="39" t="s">
        <v>146</v>
      </c>
      <c r="C70" s="36">
        <f t="shared" ref="C70" si="2">XFD70+XFD70+XFD70+XFD70+XFD70+XFD70+XFD70+XFD70+XFD70</f>
        <v>10000000</v>
      </c>
      <c r="D70" s="34"/>
      <c r="E70" s="43">
        <v>10000000</v>
      </c>
      <c r="F70" s="34"/>
      <c r="G70" s="34"/>
      <c r="H70" s="34"/>
      <c r="I70" s="34"/>
      <c r="J70" s="34"/>
      <c r="K70" s="34"/>
      <c r="L70" s="44"/>
      <c r="M70" s="44"/>
    </row>
    <row r="71" s="22" customFormat="1" ht="25.5" customHeight="1">
      <c r="A71" s="38" t="s">
        <v>147</v>
      </c>
      <c r="B71" s="39" t="s">
        <v>148</v>
      </c>
      <c r="C71" s="36">
        <f t="shared" ref="C71:C105" si="3">XFD71+XFD71+XFD71+XFD71+XFD71+XFD71+XFD71+XFD71+XFD71</f>
        <v>108000</v>
      </c>
      <c r="D71" s="34"/>
      <c r="E71" s="37">
        <f>XFD72</f>
        <v>108000</v>
      </c>
      <c r="F71" s="34"/>
      <c r="G71" s="34"/>
      <c r="H71" s="34"/>
      <c r="I71" s="34"/>
      <c r="J71" s="34"/>
      <c r="K71" s="34"/>
      <c r="L71" s="44"/>
      <c r="M71" s="44"/>
    </row>
    <row r="72" s="22" customFormat="1" ht="25.5" customHeight="1">
      <c r="A72" s="38" t="s">
        <v>149</v>
      </c>
      <c r="B72" s="39" t="s">
        <v>150</v>
      </c>
      <c r="C72" s="36">
        <f t="shared" si="3"/>
        <v>108000</v>
      </c>
      <c r="D72" s="34"/>
      <c r="E72" s="43">
        <v>108000</v>
      </c>
      <c r="F72" s="34"/>
      <c r="G72" s="34"/>
      <c r="H72" s="34"/>
      <c r="I72" s="34"/>
      <c r="J72" s="34"/>
      <c r="K72" s="34"/>
      <c r="L72" s="44"/>
      <c r="M72" s="44"/>
    </row>
    <row r="73" s="22" customFormat="1" ht="25.5" customHeight="1">
      <c r="A73" s="38" t="s">
        <v>151</v>
      </c>
      <c r="B73" s="39" t="s">
        <v>152</v>
      </c>
      <c r="C73" s="36">
        <f t="shared" si="3"/>
        <v>1610800</v>
      </c>
      <c r="D73" s="34"/>
      <c r="E73" s="37">
        <f>XFD74</f>
        <v>1610800</v>
      </c>
      <c r="F73" s="34"/>
      <c r="G73" s="34"/>
      <c r="H73" s="34"/>
      <c r="I73" s="34"/>
      <c r="J73" s="34"/>
      <c r="K73" s="34"/>
      <c r="L73" s="44"/>
      <c r="M73" s="44"/>
    </row>
    <row r="74" s="22" customFormat="1" ht="25.5" customHeight="1">
      <c r="A74" s="38" t="s">
        <v>153</v>
      </c>
      <c r="B74" s="39" t="s">
        <v>154</v>
      </c>
      <c r="C74" s="36">
        <f t="shared" si="3"/>
        <v>1610800</v>
      </c>
      <c r="D74" s="34"/>
      <c r="E74" s="43">
        <v>1610800</v>
      </c>
      <c r="F74" s="34"/>
      <c r="G74" s="34"/>
      <c r="H74" s="34"/>
      <c r="I74" s="34"/>
      <c r="J74" s="34"/>
      <c r="K74" s="34"/>
      <c r="L74" s="44"/>
      <c r="M74" s="44"/>
    </row>
    <row r="75" s="22" customFormat="1" ht="25.5" customHeight="1">
      <c r="A75" s="38" t="s">
        <v>155</v>
      </c>
      <c r="B75" s="39" t="s">
        <v>156</v>
      </c>
      <c r="C75" s="36">
        <f t="shared" si="3"/>
        <v>30000</v>
      </c>
      <c r="D75" s="34"/>
      <c r="E75" s="37">
        <f>XFD76</f>
        <v>30000</v>
      </c>
      <c r="F75" s="34"/>
      <c r="G75" s="34"/>
      <c r="H75" s="34"/>
      <c r="I75" s="34"/>
      <c r="J75" s="34"/>
      <c r="K75" s="34"/>
      <c r="L75" s="44"/>
      <c r="M75" s="44"/>
    </row>
    <row r="76" s="22" customFormat="1" ht="25.5" customHeight="1">
      <c r="A76" s="38" t="s">
        <v>157</v>
      </c>
      <c r="B76" s="39" t="s">
        <v>158</v>
      </c>
      <c r="C76" s="36">
        <f t="shared" si="3"/>
        <v>30000</v>
      </c>
      <c r="D76" s="34"/>
      <c r="E76" s="43">
        <v>30000</v>
      </c>
      <c r="F76" s="34"/>
      <c r="G76" s="34"/>
      <c r="H76" s="34"/>
      <c r="I76" s="34"/>
      <c r="J76" s="34"/>
      <c r="K76" s="34"/>
      <c r="L76" s="44"/>
      <c r="M76" s="44"/>
    </row>
    <row r="77" s="22" customFormat="1" ht="25.5" customHeight="1">
      <c r="A77" s="38" t="s">
        <v>159</v>
      </c>
      <c r="B77" s="39" t="s">
        <v>160</v>
      </c>
      <c r="C77" s="36">
        <f t="shared" si="3"/>
        <v>820000</v>
      </c>
      <c r="D77" s="34"/>
      <c r="E77" s="37">
        <f>XFD78</f>
        <v>820000</v>
      </c>
      <c r="F77" s="34"/>
      <c r="G77" s="34"/>
      <c r="H77" s="34"/>
      <c r="I77" s="34"/>
      <c r="J77" s="34"/>
      <c r="K77" s="34"/>
      <c r="L77" s="44"/>
      <c r="M77" s="44"/>
    </row>
    <row r="78" s="22" customFormat="1" ht="25.5" customHeight="1">
      <c r="A78" s="38" t="s">
        <v>161</v>
      </c>
      <c r="B78" s="39" t="s">
        <v>162</v>
      </c>
      <c r="C78" s="36">
        <f t="shared" si="3"/>
        <v>820000</v>
      </c>
      <c r="D78" s="34"/>
      <c r="E78" s="43">
        <v>820000</v>
      </c>
      <c r="F78" s="34"/>
      <c r="G78" s="34"/>
      <c r="H78" s="34"/>
      <c r="I78" s="34"/>
      <c r="J78" s="34"/>
      <c r="K78" s="34"/>
      <c r="L78" s="44"/>
      <c r="M78" s="44"/>
    </row>
    <row r="79" s="22" customFormat="1" ht="25.5" customHeight="1">
      <c r="A79" s="38" t="s">
        <v>163</v>
      </c>
      <c r="B79" s="39" t="s">
        <v>19</v>
      </c>
      <c r="C79" s="36">
        <f t="shared" si="3"/>
        <v>8263864.7799999993</v>
      </c>
      <c r="D79" s="34"/>
      <c r="E79" s="37">
        <f>XFD80+XFD82+XFD84+XFD87</f>
        <v>8263864.7799999993</v>
      </c>
      <c r="F79" s="34"/>
      <c r="G79" s="34"/>
      <c r="H79" s="34"/>
      <c r="I79" s="34"/>
      <c r="J79" s="34"/>
      <c r="K79" s="34"/>
      <c r="L79" s="44"/>
      <c r="M79" s="44"/>
    </row>
    <row r="80" s="22" customFormat="1" ht="25.5" customHeight="1">
      <c r="A80" s="38" t="s">
        <v>164</v>
      </c>
      <c r="B80" s="39" t="s">
        <v>165</v>
      </c>
      <c r="C80" s="36">
        <f t="shared" si="3"/>
        <v>200000</v>
      </c>
      <c r="D80" s="34"/>
      <c r="E80" s="37">
        <f>XFD81</f>
        <v>200000</v>
      </c>
      <c r="F80" s="34"/>
      <c r="G80" s="34"/>
      <c r="H80" s="34"/>
      <c r="I80" s="34"/>
      <c r="J80" s="34"/>
      <c r="K80" s="34"/>
      <c r="L80" s="44"/>
      <c r="M80" s="44"/>
    </row>
    <row r="81" s="22" customFormat="1" ht="25.5" customHeight="1">
      <c r="A81" s="38" t="s">
        <v>166</v>
      </c>
      <c r="B81" s="39" t="s">
        <v>167</v>
      </c>
      <c r="C81" s="36">
        <f t="shared" si="3"/>
        <v>200000</v>
      </c>
      <c r="D81" s="34"/>
      <c r="E81" s="43">
        <v>200000</v>
      </c>
      <c r="F81" s="34"/>
      <c r="G81" s="34"/>
      <c r="H81" s="34"/>
      <c r="I81" s="34"/>
      <c r="J81" s="34"/>
      <c r="K81" s="34"/>
      <c r="L81" s="44"/>
      <c r="M81" s="44"/>
    </row>
    <row r="82" s="22" customFormat="1" ht="25.5" customHeight="1">
      <c r="A82" s="38" t="s">
        <v>168</v>
      </c>
      <c r="B82" s="39" t="s">
        <v>169</v>
      </c>
      <c r="C82" s="36">
        <f t="shared" si="3"/>
        <v>1175000</v>
      </c>
      <c r="D82" s="34"/>
      <c r="E82" s="37">
        <f>XFD83</f>
        <v>1175000</v>
      </c>
      <c r="F82" s="34"/>
      <c r="G82" s="34"/>
      <c r="H82" s="34"/>
      <c r="I82" s="34"/>
      <c r="J82" s="34"/>
      <c r="K82" s="34"/>
      <c r="L82" s="44"/>
      <c r="M82" s="44"/>
    </row>
    <row r="83" s="22" customFormat="1" ht="25.5" customHeight="1">
      <c r="A83" s="38" t="s">
        <v>170</v>
      </c>
      <c r="B83" s="39" t="s">
        <v>171</v>
      </c>
      <c r="C83" s="36">
        <f t="shared" si="3"/>
        <v>1175000</v>
      </c>
      <c r="D83" s="34"/>
      <c r="E83" s="43">
        <v>1175000</v>
      </c>
      <c r="F83" s="34"/>
      <c r="G83" s="34"/>
      <c r="H83" s="34"/>
      <c r="I83" s="34"/>
      <c r="J83" s="34"/>
      <c r="K83" s="34"/>
      <c r="L83" s="44"/>
      <c r="M83" s="44"/>
    </row>
    <row r="84" s="22" customFormat="1" ht="25.5" customHeight="1">
      <c r="A84" s="38" t="s">
        <v>172</v>
      </c>
      <c r="B84" s="39" t="s">
        <v>173</v>
      </c>
      <c r="C84" s="36">
        <f t="shared" si="3"/>
        <v>3788864.7799999998</v>
      </c>
      <c r="D84" s="34"/>
      <c r="E84" s="37">
        <f>XFD85+XFD86</f>
        <v>3788864.7799999998</v>
      </c>
      <c r="F84" s="34"/>
      <c r="G84" s="34"/>
      <c r="H84" s="34"/>
      <c r="I84" s="34"/>
      <c r="J84" s="34"/>
      <c r="K84" s="34"/>
      <c r="L84" s="44"/>
      <c r="M84" s="44"/>
    </row>
    <row r="85" s="22" customFormat="1" ht="25.5" customHeight="1">
      <c r="A85" s="38" t="s">
        <v>174</v>
      </c>
      <c r="B85" s="39" t="s">
        <v>175</v>
      </c>
      <c r="C85" s="36">
        <f t="shared" si="3"/>
        <v>3698864.7799999998</v>
      </c>
      <c r="D85" s="34"/>
      <c r="E85" s="43">
        <v>3698864.7799999998</v>
      </c>
      <c r="F85" s="34"/>
      <c r="G85" s="34"/>
      <c r="H85" s="34"/>
      <c r="I85" s="34"/>
      <c r="J85" s="34"/>
      <c r="K85" s="34"/>
      <c r="L85" s="44"/>
      <c r="M85" s="44"/>
    </row>
    <row r="86" s="22" customFormat="1" ht="25.5" customHeight="1">
      <c r="A86" s="38" t="s">
        <v>176</v>
      </c>
      <c r="B86" s="39" t="s">
        <v>177</v>
      </c>
      <c r="C86" s="36">
        <f t="shared" si="3"/>
        <v>90000</v>
      </c>
      <c r="D86" s="34"/>
      <c r="E86" s="43">
        <v>90000</v>
      </c>
      <c r="F86" s="34"/>
      <c r="G86" s="34"/>
      <c r="H86" s="34"/>
      <c r="I86" s="34"/>
      <c r="J86" s="34"/>
      <c r="K86" s="34"/>
      <c r="L86" s="44"/>
      <c r="M86" s="44"/>
    </row>
    <row r="87" s="22" customFormat="1" ht="25.5" customHeight="1">
      <c r="A87" s="38" t="s">
        <v>178</v>
      </c>
      <c r="B87" s="39" t="s">
        <v>179</v>
      </c>
      <c r="C87" s="36">
        <f t="shared" si="3"/>
        <v>3100000</v>
      </c>
      <c r="D87" s="34"/>
      <c r="E87" s="37">
        <f>XFD88</f>
        <v>3100000</v>
      </c>
      <c r="F87" s="34"/>
      <c r="G87" s="34"/>
      <c r="H87" s="34"/>
      <c r="I87" s="34"/>
      <c r="J87" s="34"/>
      <c r="K87" s="34"/>
      <c r="L87" s="44"/>
      <c r="M87" s="44"/>
    </row>
    <row r="88" s="22" customFormat="1" ht="25.5" customHeight="1">
      <c r="A88" s="38" t="s">
        <v>180</v>
      </c>
      <c r="B88" s="39" t="s">
        <v>181</v>
      </c>
      <c r="C88" s="36">
        <f t="shared" si="3"/>
        <v>3100000</v>
      </c>
      <c r="D88" s="34"/>
      <c r="E88" s="43">
        <v>3100000</v>
      </c>
      <c r="F88" s="34"/>
      <c r="G88" s="34"/>
      <c r="H88" s="34"/>
      <c r="I88" s="34"/>
      <c r="J88" s="34"/>
      <c r="K88" s="34"/>
      <c r="L88" s="44"/>
      <c r="M88" s="44"/>
    </row>
    <row r="89" s="22" customFormat="1" ht="25.5" customHeight="1">
      <c r="A89" s="38" t="s">
        <v>182</v>
      </c>
      <c r="B89" s="39" t="s">
        <v>21</v>
      </c>
      <c r="C89" s="36">
        <f t="shared" si="3"/>
        <v>67054135.820000008</v>
      </c>
      <c r="D89" s="34"/>
      <c r="E89" s="37">
        <f>XFD90+XFD93+XFD95+XFD97</f>
        <v>67054135.820000008</v>
      </c>
      <c r="F89" s="34"/>
      <c r="G89" s="34"/>
      <c r="H89" s="34"/>
      <c r="I89" s="34"/>
      <c r="J89" s="34"/>
      <c r="K89" s="34"/>
      <c r="L89" s="44"/>
      <c r="M89" s="44"/>
    </row>
    <row r="90" s="22" customFormat="1" ht="25.5" customHeight="1">
      <c r="A90" s="38" t="s">
        <v>183</v>
      </c>
      <c r="B90" s="39" t="s">
        <v>184</v>
      </c>
      <c r="C90" s="36">
        <f t="shared" si="3"/>
        <v>11771040</v>
      </c>
      <c r="D90" s="34"/>
      <c r="E90" s="37">
        <f>XFD91+XFD92</f>
        <v>11771040</v>
      </c>
      <c r="F90" s="34"/>
      <c r="G90" s="34"/>
      <c r="H90" s="34"/>
      <c r="I90" s="34"/>
      <c r="J90" s="34"/>
      <c r="K90" s="34"/>
      <c r="L90" s="44"/>
      <c r="M90" s="44"/>
    </row>
    <row r="91" s="22" customFormat="1" ht="25.5" customHeight="1">
      <c r="A91" s="38" t="s">
        <v>185</v>
      </c>
      <c r="B91" s="39" t="s">
        <v>186</v>
      </c>
      <c r="C91" s="36">
        <f t="shared" si="3"/>
        <v>248600</v>
      </c>
      <c r="D91" s="34"/>
      <c r="E91" s="37">
        <v>248600</v>
      </c>
      <c r="F91" s="34"/>
      <c r="G91" s="34"/>
      <c r="H91" s="34"/>
      <c r="I91" s="34"/>
      <c r="J91" s="34"/>
      <c r="K91" s="34"/>
      <c r="L91" s="44"/>
      <c r="M91" s="44"/>
    </row>
    <row r="92" s="22" customFormat="1" ht="25.5" customHeight="1">
      <c r="A92" s="38" t="s">
        <v>187</v>
      </c>
      <c r="B92" s="39" t="s">
        <v>188</v>
      </c>
      <c r="C92" s="36">
        <f t="shared" si="3"/>
        <v>11522440</v>
      </c>
      <c r="D92" s="34"/>
      <c r="E92" s="37">
        <v>11522440</v>
      </c>
      <c r="F92" s="34"/>
      <c r="G92" s="34"/>
      <c r="H92" s="34"/>
      <c r="I92" s="34"/>
      <c r="J92" s="34"/>
      <c r="K92" s="34"/>
      <c r="L92" s="44"/>
      <c r="M92" s="44"/>
    </row>
    <row r="93" s="22" customFormat="1" ht="25.5" customHeight="1">
      <c r="A93" s="38" t="s">
        <v>189</v>
      </c>
      <c r="B93" s="39" t="s">
        <v>190</v>
      </c>
      <c r="C93" s="36">
        <f t="shared" si="3"/>
        <v>29117246.559999999</v>
      </c>
      <c r="D93" s="34"/>
      <c r="E93" s="37">
        <f>XFD94</f>
        <v>29117246.559999999</v>
      </c>
      <c r="F93" s="34"/>
      <c r="G93" s="34"/>
      <c r="H93" s="34"/>
      <c r="I93" s="34"/>
      <c r="J93" s="34"/>
      <c r="K93" s="34"/>
      <c r="L93" s="44"/>
      <c r="M93" s="44"/>
    </row>
    <row r="94" s="22" customFormat="1" ht="25.5" customHeight="1">
      <c r="A94" s="38" t="s">
        <v>191</v>
      </c>
      <c r="B94" s="39" t="s">
        <v>192</v>
      </c>
      <c r="C94" s="36">
        <f t="shared" si="3"/>
        <v>29117246.559999999</v>
      </c>
      <c r="D94" s="34"/>
      <c r="E94" s="43">
        <v>29117246.559999999</v>
      </c>
      <c r="F94" s="34"/>
      <c r="G94" s="34"/>
      <c r="H94" s="34"/>
      <c r="I94" s="34"/>
      <c r="J94" s="34"/>
      <c r="K94" s="34"/>
      <c r="L94" s="44"/>
      <c r="M94" s="44"/>
    </row>
    <row r="95" s="22" customFormat="1" ht="25.5" customHeight="1">
      <c r="A95" s="38" t="s">
        <v>193</v>
      </c>
      <c r="B95" s="39" t="s">
        <v>194</v>
      </c>
      <c r="C95" s="36">
        <f t="shared" si="3"/>
        <v>9876182.5999999996</v>
      </c>
      <c r="D95" s="34"/>
      <c r="E95" s="37">
        <f>XFD96</f>
        <v>9876182.5999999996</v>
      </c>
      <c r="F95" s="34"/>
      <c r="G95" s="34"/>
      <c r="H95" s="34"/>
      <c r="I95" s="34"/>
      <c r="J95" s="34"/>
      <c r="K95" s="34"/>
      <c r="L95" s="44"/>
      <c r="M95" s="44"/>
    </row>
    <row r="96" s="22" customFormat="1" ht="25.5" customHeight="1">
      <c r="A96" s="38" t="s">
        <v>195</v>
      </c>
      <c r="B96" s="39" t="s">
        <v>196</v>
      </c>
      <c r="C96" s="36">
        <f t="shared" si="3"/>
        <v>9876182.5999999996</v>
      </c>
      <c r="D96" s="34"/>
      <c r="E96" s="43">
        <v>9876182.5999999996</v>
      </c>
      <c r="F96" s="34"/>
      <c r="G96" s="34"/>
      <c r="H96" s="34"/>
      <c r="I96" s="34"/>
      <c r="J96" s="34"/>
      <c r="K96" s="34"/>
      <c r="L96" s="44"/>
      <c r="M96" s="44"/>
    </row>
    <row r="97" s="22" customFormat="1" ht="25.5" customHeight="1">
      <c r="A97" s="38" t="s">
        <v>197</v>
      </c>
      <c r="B97" s="39" t="s">
        <v>198</v>
      </c>
      <c r="C97" s="36">
        <f t="shared" si="3"/>
        <v>16289666.66</v>
      </c>
      <c r="D97" s="34"/>
      <c r="E97" s="43">
        <f>XFD98</f>
        <v>16289666.66</v>
      </c>
      <c r="F97" s="34"/>
      <c r="G97" s="34"/>
      <c r="H97" s="34"/>
      <c r="I97" s="34"/>
      <c r="J97" s="34"/>
      <c r="K97" s="34"/>
      <c r="L97" s="44"/>
      <c r="M97" s="44"/>
    </row>
    <row r="98" s="22" customFormat="1" ht="25.5" customHeight="1">
      <c r="A98" s="38" t="s">
        <v>199</v>
      </c>
      <c r="B98" s="39" t="s">
        <v>200</v>
      </c>
      <c r="C98" s="36">
        <f t="shared" si="3"/>
        <v>16289666.66</v>
      </c>
      <c r="D98" s="34"/>
      <c r="E98" s="43">
        <v>16289666.66</v>
      </c>
      <c r="F98" s="34"/>
      <c r="G98" s="34"/>
      <c r="H98" s="34"/>
      <c r="I98" s="34"/>
      <c r="J98" s="34"/>
      <c r="K98" s="34"/>
      <c r="L98" s="44"/>
      <c r="M98" s="44"/>
    </row>
    <row r="99" s="22" customFormat="1" ht="25.5" customHeight="1">
      <c r="A99" s="38" t="s">
        <v>201</v>
      </c>
      <c r="B99" s="39" t="s">
        <v>23</v>
      </c>
      <c r="C99" s="36">
        <f t="shared" si="3"/>
        <v>7105760.7200000007</v>
      </c>
      <c r="D99" s="34"/>
      <c r="E99" s="37">
        <f>XFD100+XFD102</f>
        <v>7105760.7200000007</v>
      </c>
      <c r="F99" s="34"/>
      <c r="G99" s="34"/>
      <c r="H99" s="34"/>
      <c r="I99" s="34"/>
      <c r="J99" s="34"/>
      <c r="K99" s="34"/>
      <c r="L99" s="44"/>
      <c r="M99" s="44"/>
    </row>
    <row r="100" s="22" customFormat="1" ht="25.5" customHeight="1">
      <c r="A100" s="38" t="s">
        <v>202</v>
      </c>
      <c r="B100" s="39" t="s">
        <v>203</v>
      </c>
      <c r="C100" s="36">
        <f t="shared" si="3"/>
        <v>26000</v>
      </c>
      <c r="D100" s="34"/>
      <c r="E100" s="37">
        <f>XFD101</f>
        <v>26000</v>
      </c>
      <c r="F100" s="34"/>
      <c r="G100" s="34"/>
      <c r="H100" s="34"/>
      <c r="I100" s="34"/>
      <c r="J100" s="34"/>
      <c r="K100" s="34"/>
      <c r="L100" s="44"/>
      <c r="M100" s="44"/>
    </row>
    <row r="101" s="22" customFormat="1" ht="25.5" customHeight="1">
      <c r="A101" s="38" t="s">
        <v>204</v>
      </c>
      <c r="B101" s="39" t="s">
        <v>205</v>
      </c>
      <c r="C101" s="36">
        <f t="shared" si="3"/>
        <v>26000</v>
      </c>
      <c r="D101" s="34"/>
      <c r="E101" s="43">
        <v>26000</v>
      </c>
      <c r="F101" s="34"/>
      <c r="G101" s="34"/>
      <c r="H101" s="34"/>
      <c r="I101" s="34"/>
      <c r="J101" s="34"/>
      <c r="K101" s="34"/>
      <c r="L101" s="44"/>
      <c r="M101" s="44"/>
    </row>
    <row r="102" s="22" customFormat="1" ht="25.5" customHeight="1">
      <c r="A102" s="38" t="s">
        <v>206</v>
      </c>
      <c r="B102" s="39" t="s">
        <v>207</v>
      </c>
      <c r="C102" s="36">
        <f t="shared" si="3"/>
        <v>7079760.7200000007</v>
      </c>
      <c r="D102" s="34"/>
      <c r="E102" s="37">
        <f>XFD103+XFD104</f>
        <v>7079760.7200000007</v>
      </c>
      <c r="F102" s="34"/>
      <c r="G102" s="34"/>
      <c r="H102" s="34"/>
      <c r="I102" s="34"/>
      <c r="J102" s="34"/>
      <c r="K102" s="34"/>
      <c r="L102" s="44"/>
      <c r="M102" s="44"/>
    </row>
    <row r="103" s="22" customFormat="1" ht="25.5" customHeight="1">
      <c r="A103" s="38" t="s">
        <v>208</v>
      </c>
      <c r="B103" s="39" t="s">
        <v>209</v>
      </c>
      <c r="C103" s="36">
        <f t="shared" si="3"/>
        <v>3783696.7200000002</v>
      </c>
      <c r="D103" s="34"/>
      <c r="E103" s="43">
        <v>3783696.7200000002</v>
      </c>
      <c r="F103" s="34"/>
      <c r="G103" s="34"/>
      <c r="H103" s="34"/>
      <c r="I103" s="34"/>
      <c r="J103" s="34"/>
      <c r="K103" s="34"/>
      <c r="L103" s="44"/>
      <c r="M103" s="44"/>
    </row>
    <row r="104" s="22" customFormat="1" ht="25.5" customHeight="1">
      <c r="A104" s="38" t="s">
        <v>210</v>
      </c>
      <c r="B104" s="39" t="s">
        <v>211</v>
      </c>
      <c r="C104" s="36">
        <f t="shared" si="3"/>
        <v>3296064</v>
      </c>
      <c r="D104" s="34"/>
      <c r="E104" s="43">
        <v>3296064</v>
      </c>
      <c r="F104" s="34"/>
      <c r="G104" s="34"/>
      <c r="H104" s="34"/>
      <c r="I104" s="34"/>
      <c r="J104" s="34"/>
      <c r="K104" s="34"/>
      <c r="L104" s="44"/>
      <c r="M104" s="44"/>
    </row>
    <row r="105" s="22" customFormat="1" ht="25.5" customHeight="1">
      <c r="A105" s="34"/>
      <c r="B105" s="32" t="s">
        <v>212</v>
      </c>
      <c r="C105" s="36">
        <f t="shared" si="3"/>
        <v>215422498.57000002</v>
      </c>
      <c r="D105" s="34"/>
      <c r="E105" s="37">
        <f>XFD6+XFD31+XFD37+XFD42+XFD45+XFD79+XFD89+XFD99</f>
        <v>215422498.57000002</v>
      </c>
      <c r="F105" s="34"/>
      <c r="G105" s="34"/>
      <c r="H105" s="34"/>
      <c r="I105" s="34"/>
      <c r="J105" s="34"/>
      <c r="K105" s="34"/>
      <c r="L105" s="34"/>
      <c r="M105" s="34"/>
    </row>
  </sheetData>
  <mergeCells count="109">
    <mergeCell ref="A2:M2"/>
    <mergeCell ref="K3:M3"/>
    <mergeCell ref="A4:B4"/>
    <mergeCell ref="C4:C5"/>
    <mergeCell ref="D4:D5"/>
    <mergeCell ref="E4:E5"/>
    <mergeCell ref="F4:F5"/>
    <mergeCell ref="G4:G5"/>
    <mergeCell ref="H4:H5"/>
    <mergeCell ref="I4:I5"/>
    <mergeCell ref="J4:J5"/>
    <mergeCell ref="K4:K5"/>
    <mergeCell ref="L4:M5"/>
    <mergeCell ref="L6:M6"/>
    <mergeCell ref="L7:M7"/>
    <mergeCell ref="L8:M8"/>
    <mergeCell ref="L9:M9"/>
    <mergeCell ref="L10:M10"/>
    <mergeCell ref="L11:M11"/>
    <mergeCell ref="L12:M12"/>
    <mergeCell ref="L13:M13"/>
    <mergeCell ref="L14:M14"/>
    <mergeCell ref="L15:M15"/>
    <mergeCell ref="L16:M16"/>
    <mergeCell ref="L17:M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L43:M43"/>
    <mergeCell ref="L44:M44"/>
    <mergeCell ref="L45:M45"/>
    <mergeCell ref="L46:M46"/>
    <mergeCell ref="L47:M47"/>
    <mergeCell ref="L48:M48"/>
    <mergeCell ref="L49:M49"/>
    <mergeCell ref="L50:M50"/>
    <mergeCell ref="L51:M51"/>
    <mergeCell ref="L53:M53"/>
    <mergeCell ref="L54:M54"/>
    <mergeCell ref="L55:M55"/>
    <mergeCell ref="L56:M56"/>
    <mergeCell ref="L57:M57"/>
    <mergeCell ref="L58:M58"/>
    <mergeCell ref="L59:M59"/>
    <mergeCell ref="L60:M60"/>
    <mergeCell ref="L61:M61"/>
    <mergeCell ref="L62:M62"/>
    <mergeCell ref="L63:M63"/>
    <mergeCell ref="L64:M64"/>
    <mergeCell ref="L66:M66"/>
    <mergeCell ref="L67:M67"/>
    <mergeCell ref="L68:M68"/>
    <mergeCell ref="L69:M69"/>
    <mergeCell ref="L70:M70"/>
    <mergeCell ref="L71:M71"/>
    <mergeCell ref="L72:M72"/>
    <mergeCell ref="L73:M73"/>
    <mergeCell ref="L74:M74"/>
    <mergeCell ref="L75:M75"/>
    <mergeCell ref="L76:M76"/>
    <mergeCell ref="L77:M77"/>
    <mergeCell ref="L78:M78"/>
    <mergeCell ref="L79:M79"/>
    <mergeCell ref="L80:M80"/>
    <mergeCell ref="L81:M81"/>
    <mergeCell ref="L82:M82"/>
    <mergeCell ref="L83:M83"/>
    <mergeCell ref="L84:M84"/>
    <mergeCell ref="L85:M85"/>
    <mergeCell ref="L86:M86"/>
    <mergeCell ref="L87:M87"/>
    <mergeCell ref="L88:M88"/>
    <mergeCell ref="L89:M89"/>
    <mergeCell ref="L90:M90"/>
    <mergeCell ref="L91:M91"/>
    <mergeCell ref="L92:M92"/>
    <mergeCell ref="L93:M93"/>
    <mergeCell ref="L94:M94"/>
    <mergeCell ref="L95:M95"/>
    <mergeCell ref="L96:M96"/>
    <mergeCell ref="L97:M97"/>
    <mergeCell ref="L98:M98"/>
    <mergeCell ref="L99:M99"/>
    <mergeCell ref="L100:M100"/>
    <mergeCell ref="L101:M101"/>
    <mergeCell ref="L102:M102"/>
    <mergeCell ref="L105:M105"/>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4" zoomScale="100" workbookViewId="0">
      <selection activeCell="E104" activeCellId="0" sqref="E104"/>
    </sheetView>
  </sheetViews>
  <sheetFormatPr baseColWidth="8" defaultRowHeight="24.949999999999999" customHeight="1"/>
  <cols>
    <col customWidth="1" min="1" max="1" style="45" width="9"/>
    <col customWidth="1" min="2" max="2" style="25" width="18.375"/>
    <col customWidth="1" min="3" max="3" style="46" width="18.875"/>
    <col customWidth="1" min="4" max="4" style="47" width="16"/>
    <col customWidth="1" min="5" max="5" style="24" width="18.875"/>
    <col customWidth="1" min="6" max="6" style="25" width="12.75"/>
    <col customWidth="1" min="7" max="7" style="25" width="16.375"/>
    <col customWidth="1" min="8" max="8" style="25" width="16.5"/>
    <col customWidth="1" min="9" max="257" style="25" width="9"/>
  </cols>
  <sheetData>
    <row r="1" s="25" customFormat="1" ht="24.949999999999999" customHeight="1">
      <c r="A1" s="48" t="s">
        <v>213</v>
      </c>
      <c r="C1" s="46"/>
      <c r="D1" s="47"/>
      <c r="E1" s="24"/>
    </row>
    <row r="2" s="25" customFormat="1" ht="24.949999999999999" customHeight="1">
      <c r="A2" s="49" t="s">
        <v>214</v>
      </c>
      <c r="B2" s="49"/>
      <c r="C2" s="49"/>
      <c r="D2" s="50"/>
      <c r="E2" s="50"/>
      <c r="F2" s="49"/>
      <c r="G2" s="49"/>
      <c r="H2" s="49"/>
    </row>
    <row r="3" s="25" customFormat="1" ht="24.949999999999999" customHeight="1">
      <c r="A3" s="45"/>
      <c r="C3" s="46"/>
      <c r="D3" s="47"/>
      <c r="E3" s="24"/>
      <c r="G3" s="23" t="s">
        <v>2</v>
      </c>
    </row>
    <row r="4" s="25" customFormat="1" ht="24.949999999999999" customHeight="1">
      <c r="A4" s="51" t="s">
        <v>42</v>
      </c>
      <c r="B4" s="52" t="s">
        <v>43</v>
      </c>
      <c r="C4" s="52" t="s">
        <v>37</v>
      </c>
      <c r="D4" s="53" t="s">
        <v>215</v>
      </c>
      <c r="E4" s="53" t="s">
        <v>216</v>
      </c>
      <c r="F4" s="51" t="s">
        <v>217</v>
      </c>
      <c r="G4" s="51" t="s">
        <v>218</v>
      </c>
      <c r="H4" s="54" t="s">
        <v>219</v>
      </c>
    </row>
    <row r="5" s="25" customFormat="1" ht="24.949999999999999" customHeight="1">
      <c r="A5" s="55">
        <v>201</v>
      </c>
      <c r="B5" s="35" t="s">
        <v>9</v>
      </c>
      <c r="C5" s="56">
        <f t="shared" ref="C5:C68" si="4">XFD5+XFD5+XFD5+XFD5+XFD5</f>
        <v>61942465.740000002</v>
      </c>
      <c r="D5" s="56">
        <f>XFD6+XFD8+XFD10+XFD13+XFD17+XFD19+XFD21+XFD24+XFD26+XFD28</f>
        <v>37580955.740000002</v>
      </c>
      <c r="E5" s="37">
        <f>XFD6+XFD8+XFD10+XFD13+XFD17+XFD19+XFD21+XFD24+XFD26+XFD28</f>
        <v>24361510</v>
      </c>
      <c r="F5" s="57"/>
      <c r="G5" s="58"/>
      <c r="H5" s="59"/>
    </row>
    <row r="6" s="25" customFormat="1" ht="24.949999999999999" customHeight="1">
      <c r="A6" s="55">
        <v>20101</v>
      </c>
      <c r="B6" s="35" t="s">
        <v>220</v>
      </c>
      <c r="C6" s="56">
        <f t="shared" si="4"/>
        <v>200000</v>
      </c>
      <c r="D6" s="56"/>
      <c r="E6" s="60">
        <f>XFD7</f>
        <v>200000</v>
      </c>
      <c r="F6" s="57"/>
      <c r="G6" s="58"/>
      <c r="H6" s="59"/>
    </row>
    <row r="7" s="25" customFormat="1" ht="24.949999999999999" customHeight="1">
      <c r="A7" s="39" t="s">
        <v>221</v>
      </c>
      <c r="B7" s="61" t="s">
        <v>45</v>
      </c>
      <c r="C7" s="56">
        <f t="shared" si="4"/>
        <v>200000</v>
      </c>
      <c r="D7" s="60"/>
      <c r="E7" s="40">
        <v>200000</v>
      </c>
      <c r="F7" s="57"/>
      <c r="G7" s="58"/>
      <c r="H7" s="59"/>
    </row>
    <row r="8" s="25" customFormat="1" ht="24.949999999999999" customHeight="1">
      <c r="A8" s="55">
        <v>20102</v>
      </c>
      <c r="B8" s="61" t="s">
        <v>46</v>
      </c>
      <c r="C8" s="56">
        <f t="shared" si="4"/>
        <v>31000</v>
      </c>
      <c r="D8" s="60"/>
      <c r="E8" s="60">
        <f>XFD9</f>
        <v>31000</v>
      </c>
      <c r="F8" s="57"/>
      <c r="G8" s="58"/>
      <c r="H8" s="59"/>
    </row>
    <row r="9" s="25" customFormat="1" ht="24.949999999999999" customHeight="1">
      <c r="A9" s="39" t="s">
        <v>47</v>
      </c>
      <c r="B9" s="61" t="s">
        <v>48</v>
      </c>
      <c r="C9" s="56">
        <f t="shared" si="4"/>
        <v>31000</v>
      </c>
      <c r="D9" s="60"/>
      <c r="E9" s="40">
        <v>31000</v>
      </c>
      <c r="F9" s="57"/>
      <c r="G9" s="58"/>
      <c r="H9" s="59"/>
    </row>
    <row r="10" s="25" customFormat="1" ht="24.949999999999999" customHeight="1">
      <c r="A10" s="55">
        <v>20103</v>
      </c>
      <c r="B10" s="61" t="s">
        <v>49</v>
      </c>
      <c r="C10" s="56">
        <f t="shared" si="4"/>
        <v>54024547.740000002</v>
      </c>
      <c r="D10" s="60">
        <f>XFD11</f>
        <v>37580955.740000002</v>
      </c>
      <c r="E10" s="60">
        <f>XFD12</f>
        <v>16443592</v>
      </c>
      <c r="F10" s="57"/>
      <c r="G10" s="58"/>
      <c r="H10" s="59"/>
    </row>
    <row r="11" s="25" customFormat="1" ht="24.949999999999999" customHeight="1">
      <c r="A11" s="55">
        <v>2010301</v>
      </c>
      <c r="B11" s="61" t="s">
        <v>50</v>
      </c>
      <c r="C11" s="56">
        <f t="shared" si="4"/>
        <v>37580955.740000002</v>
      </c>
      <c r="D11" s="60">
        <v>37580955.740000002</v>
      </c>
      <c r="E11" s="60"/>
      <c r="F11" s="57"/>
      <c r="G11" s="58"/>
      <c r="H11" s="59"/>
    </row>
    <row r="12" s="25" customFormat="1" ht="24.949999999999999" customHeight="1">
      <c r="A12" s="55">
        <v>2010399</v>
      </c>
      <c r="B12" s="61" t="s">
        <v>51</v>
      </c>
      <c r="C12" s="56">
        <f t="shared" si="4"/>
        <v>16443592</v>
      </c>
      <c r="D12" s="60"/>
      <c r="E12" s="60">
        <v>16443592</v>
      </c>
      <c r="F12" s="57"/>
      <c r="G12" s="58"/>
      <c r="H12" s="59"/>
    </row>
    <row r="13" s="25" customFormat="1" ht="24.949999999999999" customHeight="1">
      <c r="A13" s="55">
        <v>20105</v>
      </c>
      <c r="B13" s="61" t="s">
        <v>52</v>
      </c>
      <c r="C13" s="56">
        <f t="shared" si="4"/>
        <v>412000</v>
      </c>
      <c r="D13" s="60"/>
      <c r="E13" s="60">
        <f>XFD14+XFD15+XFD16</f>
        <v>412000</v>
      </c>
      <c r="F13" s="57"/>
      <c r="G13" s="58"/>
      <c r="H13" s="59"/>
    </row>
    <row r="14" s="25" customFormat="1" ht="24.949999999999999" customHeight="1">
      <c r="A14" s="39" t="s">
        <v>222</v>
      </c>
      <c r="B14" s="61" t="s">
        <v>53</v>
      </c>
      <c r="C14" s="56">
        <f t="shared" si="4"/>
        <v>355000</v>
      </c>
      <c r="D14" s="60"/>
      <c r="E14" s="40">
        <v>355000</v>
      </c>
      <c r="F14" s="57"/>
      <c r="G14" s="58"/>
      <c r="H14" s="59"/>
    </row>
    <row r="15" s="25" customFormat="1" ht="24.949999999999999" customHeight="1">
      <c r="A15" s="39" t="s">
        <v>223</v>
      </c>
      <c r="B15" s="61" t="s">
        <v>54</v>
      </c>
      <c r="C15" s="56">
        <f t="shared" si="4"/>
        <v>20000</v>
      </c>
      <c r="D15" s="60"/>
      <c r="E15" s="40">
        <v>20000</v>
      </c>
      <c r="F15" s="57"/>
      <c r="G15" s="58"/>
      <c r="H15" s="59"/>
    </row>
    <row r="16" s="25" customFormat="1" ht="24.949999999999999" customHeight="1">
      <c r="A16" s="39" t="s">
        <v>224</v>
      </c>
      <c r="B16" s="61" t="s">
        <v>55</v>
      </c>
      <c r="C16" s="56">
        <f t="shared" si="4"/>
        <v>37000</v>
      </c>
      <c r="D16" s="60"/>
      <c r="E16" s="60">
        <v>37000</v>
      </c>
      <c r="F16" s="57"/>
      <c r="G16" s="58"/>
      <c r="H16" s="59"/>
    </row>
    <row r="17" s="25" customFormat="1" ht="24.949999999999999" customHeight="1">
      <c r="A17" s="39" t="s">
        <v>225</v>
      </c>
      <c r="B17" s="61" t="s">
        <v>56</v>
      </c>
      <c r="C17" s="56">
        <f t="shared" si="4"/>
        <v>50000</v>
      </c>
      <c r="D17" s="60"/>
      <c r="E17" s="60">
        <f>XFD18</f>
        <v>50000</v>
      </c>
      <c r="F17" s="57"/>
      <c r="G17" s="58"/>
      <c r="H17" s="59"/>
    </row>
    <row r="18" s="25" customFormat="1" ht="24.949999999999999" customHeight="1">
      <c r="A18" s="39" t="s">
        <v>226</v>
      </c>
      <c r="B18" s="61" t="s">
        <v>57</v>
      </c>
      <c r="C18" s="56">
        <f t="shared" si="4"/>
        <v>50000</v>
      </c>
      <c r="D18" s="60"/>
      <c r="E18" s="40">
        <v>50000</v>
      </c>
      <c r="F18" s="57"/>
      <c r="G18" s="58"/>
      <c r="H18" s="59"/>
    </row>
    <row r="19" s="25" customFormat="1" ht="24.949999999999999" customHeight="1">
      <c r="A19" s="39" t="s">
        <v>227</v>
      </c>
      <c r="B19" s="61" t="s">
        <v>58</v>
      </c>
      <c r="C19" s="56">
        <f t="shared" si="4"/>
        <v>1201918</v>
      </c>
      <c r="D19" s="60"/>
      <c r="E19" s="60">
        <f>XFD20</f>
        <v>1201918</v>
      </c>
      <c r="F19" s="57"/>
      <c r="G19" s="58"/>
      <c r="H19" s="59"/>
    </row>
    <row r="20" s="25" customFormat="1" ht="24.949999999999999" customHeight="1">
      <c r="A20" s="39" t="s">
        <v>228</v>
      </c>
      <c r="B20" s="61" t="s">
        <v>59</v>
      </c>
      <c r="C20" s="56">
        <f t="shared" si="4"/>
        <v>1201918</v>
      </c>
      <c r="D20" s="60"/>
      <c r="E20" s="40">
        <v>1201918</v>
      </c>
      <c r="F20" s="57"/>
      <c r="G20" s="58"/>
      <c r="H20" s="59"/>
    </row>
    <row r="21" s="25" customFormat="1" ht="24.949999999999999" customHeight="1">
      <c r="A21" s="39" t="s">
        <v>229</v>
      </c>
      <c r="B21" s="61" t="s">
        <v>60</v>
      </c>
      <c r="C21" s="56">
        <f t="shared" si="4"/>
        <v>4150000</v>
      </c>
      <c r="D21" s="60"/>
      <c r="E21" s="60">
        <f>XFD22+XFD23</f>
        <v>4150000</v>
      </c>
      <c r="F21" s="57"/>
      <c r="G21" s="58"/>
      <c r="H21" s="59"/>
    </row>
    <row r="22" s="25" customFormat="1" ht="24.949999999999999" customHeight="1">
      <c r="A22" s="39" t="s">
        <v>230</v>
      </c>
      <c r="B22" s="61" t="s">
        <v>61</v>
      </c>
      <c r="C22" s="56">
        <f t="shared" si="4"/>
        <v>2000000</v>
      </c>
      <c r="D22" s="60"/>
      <c r="E22" s="40">
        <v>2000000</v>
      </c>
      <c r="F22" s="57"/>
      <c r="G22" s="58"/>
      <c r="H22" s="59"/>
    </row>
    <row r="23" s="25" customFormat="1" ht="24.949999999999999" customHeight="1">
      <c r="A23" s="39" t="s">
        <v>231</v>
      </c>
      <c r="B23" s="61" t="s">
        <v>62</v>
      </c>
      <c r="C23" s="56">
        <f t="shared" si="4"/>
        <v>2150000</v>
      </c>
      <c r="D23" s="60"/>
      <c r="E23" s="60">
        <v>2150000</v>
      </c>
      <c r="F23" s="57"/>
      <c r="G23" s="58"/>
      <c r="H23" s="59"/>
    </row>
    <row r="24" s="25" customFormat="1" ht="24.949999999999999" customHeight="1">
      <c r="A24" s="39" t="s">
        <v>232</v>
      </c>
      <c r="B24" s="61" t="s">
        <v>63</v>
      </c>
      <c r="C24" s="56">
        <f t="shared" si="4"/>
        <v>1790000</v>
      </c>
      <c r="D24" s="60"/>
      <c r="E24" s="60">
        <f>XFD25</f>
        <v>1790000</v>
      </c>
      <c r="F24" s="57"/>
      <c r="G24" s="58"/>
      <c r="H24" s="59"/>
    </row>
    <row r="25" s="25" customFormat="1" ht="24.949999999999999" customHeight="1">
      <c r="A25" s="39" t="s">
        <v>64</v>
      </c>
      <c r="B25" s="61" t="s">
        <v>65</v>
      </c>
      <c r="C25" s="56">
        <f t="shared" si="4"/>
        <v>1790000</v>
      </c>
      <c r="D25" s="60"/>
      <c r="E25" s="40">
        <v>1790000</v>
      </c>
      <c r="F25" s="57"/>
      <c r="G25" s="58"/>
      <c r="H25" s="59"/>
    </row>
    <row r="26" s="25" customFormat="1" ht="24.949999999999999" customHeight="1">
      <c r="A26" s="39" t="s">
        <v>233</v>
      </c>
      <c r="B26" s="61" t="s">
        <v>66</v>
      </c>
      <c r="C26" s="56">
        <f t="shared" si="4"/>
        <v>78000</v>
      </c>
      <c r="D26" s="60"/>
      <c r="E26" s="60">
        <f>XFD27</f>
        <v>78000</v>
      </c>
      <c r="F26" s="57"/>
      <c r="G26" s="58"/>
      <c r="H26" s="59"/>
    </row>
    <row r="27" s="25" customFormat="1" ht="24.949999999999999" customHeight="1">
      <c r="A27" s="39" t="s">
        <v>234</v>
      </c>
      <c r="B27" s="61" t="s">
        <v>67</v>
      </c>
      <c r="C27" s="56">
        <f t="shared" si="4"/>
        <v>78000</v>
      </c>
      <c r="D27" s="60"/>
      <c r="E27" s="40">
        <v>78000</v>
      </c>
      <c r="F27" s="57"/>
      <c r="G27" s="58"/>
      <c r="H27" s="59"/>
    </row>
    <row r="28" s="25" customFormat="1" ht="24.949999999999999" customHeight="1">
      <c r="A28" s="39" t="s">
        <v>235</v>
      </c>
      <c r="B28" s="61" t="s">
        <v>68</v>
      </c>
      <c r="C28" s="56">
        <f t="shared" si="4"/>
        <v>5000</v>
      </c>
      <c r="D28" s="60"/>
      <c r="E28" s="60">
        <f>XFD29</f>
        <v>5000</v>
      </c>
      <c r="F28" s="57"/>
      <c r="G28" s="58"/>
      <c r="H28" s="59"/>
    </row>
    <row r="29" s="25" customFormat="1" ht="24.949999999999999" customHeight="1">
      <c r="A29" s="39" t="s">
        <v>236</v>
      </c>
      <c r="B29" s="61" t="s">
        <v>69</v>
      </c>
      <c r="C29" s="56">
        <f t="shared" si="4"/>
        <v>5000</v>
      </c>
      <c r="D29" s="60"/>
      <c r="E29" s="40">
        <v>5000</v>
      </c>
      <c r="F29" s="57"/>
      <c r="G29" s="58"/>
      <c r="H29" s="59"/>
    </row>
    <row r="30" s="25" customFormat="1" ht="24.949999999999999" customHeight="1">
      <c r="A30" s="39" t="s">
        <v>70</v>
      </c>
      <c r="B30" s="61" t="s">
        <v>11</v>
      </c>
      <c r="C30" s="56">
        <f t="shared" si="4"/>
        <v>908864</v>
      </c>
      <c r="D30" s="60"/>
      <c r="E30" s="60">
        <f>XFD31+XFD34</f>
        <v>908864</v>
      </c>
      <c r="F30" s="57"/>
      <c r="G30" s="58"/>
      <c r="H30" s="59"/>
    </row>
    <row r="31" s="25" customFormat="1" ht="24.949999999999999" customHeight="1">
      <c r="A31" s="39" t="s">
        <v>71</v>
      </c>
      <c r="B31" s="61" t="s">
        <v>72</v>
      </c>
      <c r="C31" s="56">
        <f t="shared" si="4"/>
        <v>658864</v>
      </c>
      <c r="D31" s="60"/>
      <c r="E31" s="60">
        <f>XFD32+XFD33</f>
        <v>658864</v>
      </c>
      <c r="F31" s="57"/>
      <c r="G31" s="58"/>
      <c r="H31" s="59"/>
    </row>
    <row r="32" s="25" customFormat="1" ht="24.949999999999999" customHeight="1">
      <c r="A32" s="39" t="s">
        <v>73</v>
      </c>
      <c r="B32" s="61" t="s">
        <v>74</v>
      </c>
      <c r="C32" s="56">
        <f t="shared" si="4"/>
        <v>578864</v>
      </c>
      <c r="D32" s="60"/>
      <c r="E32" s="60">
        <v>578864</v>
      </c>
      <c r="F32" s="57"/>
      <c r="G32" s="58"/>
      <c r="H32" s="59"/>
    </row>
    <row r="33" s="25" customFormat="1" ht="24.949999999999999" customHeight="1">
      <c r="A33" s="39" t="s">
        <v>75</v>
      </c>
      <c r="B33" s="61" t="s">
        <v>76</v>
      </c>
      <c r="C33" s="56">
        <f t="shared" si="4"/>
        <v>80000</v>
      </c>
      <c r="D33" s="60"/>
      <c r="E33" s="40">
        <v>80000</v>
      </c>
      <c r="F33" s="57"/>
      <c r="G33" s="58"/>
      <c r="H33" s="59"/>
    </row>
    <row r="34" s="25" customFormat="1" ht="24.949999999999999" customHeight="1">
      <c r="A34" s="61" t="s">
        <v>77</v>
      </c>
      <c r="B34" s="61" t="s">
        <v>78</v>
      </c>
      <c r="C34" s="56">
        <f t="shared" si="4"/>
        <v>250000</v>
      </c>
      <c r="D34" s="60"/>
      <c r="E34" s="60">
        <f>XFD35</f>
        <v>250000</v>
      </c>
      <c r="F34" s="57"/>
      <c r="G34" s="58"/>
      <c r="H34" s="59"/>
    </row>
    <row r="35" s="25" customFormat="1" ht="24.949999999999999" customHeight="1">
      <c r="A35" s="39" t="s">
        <v>79</v>
      </c>
      <c r="B35" s="61" t="s">
        <v>80</v>
      </c>
      <c r="C35" s="56">
        <f t="shared" si="4"/>
        <v>250000</v>
      </c>
      <c r="D35" s="60"/>
      <c r="E35" s="40">
        <v>250000</v>
      </c>
      <c r="F35" s="57"/>
      <c r="G35" s="58"/>
      <c r="H35" s="59"/>
    </row>
    <row r="36" s="25" customFormat="1" ht="24.949999999999999" customHeight="1">
      <c r="A36" s="38" t="s">
        <v>81</v>
      </c>
      <c r="B36" s="61" t="s">
        <v>13</v>
      </c>
      <c r="C36" s="56">
        <f t="shared" si="4"/>
        <v>649124</v>
      </c>
      <c r="D36" s="60">
        <f>XFD37+XFD39</f>
        <v>149124</v>
      </c>
      <c r="E36" s="60">
        <f>XFD39</f>
        <v>500000</v>
      </c>
      <c r="F36" s="57"/>
      <c r="G36" s="58"/>
      <c r="H36" s="59"/>
    </row>
    <row r="37" s="25" customFormat="1" ht="24.949999999999999" customHeight="1">
      <c r="A37" s="38" t="s">
        <v>82</v>
      </c>
      <c r="B37" s="61" t="s">
        <v>83</v>
      </c>
      <c r="C37" s="56">
        <f t="shared" si="4"/>
        <v>149124</v>
      </c>
      <c r="D37" s="60">
        <f>XFD38</f>
        <v>149124</v>
      </c>
      <c r="E37" s="60"/>
      <c r="F37" s="57"/>
      <c r="G37" s="58"/>
      <c r="H37" s="59"/>
    </row>
    <row r="38" s="25" customFormat="1" ht="24.949999999999999" customHeight="1">
      <c r="A38" s="39" t="s">
        <v>84</v>
      </c>
      <c r="B38" s="61" t="s">
        <v>85</v>
      </c>
      <c r="C38" s="56">
        <f t="shared" si="4"/>
        <v>149124</v>
      </c>
      <c r="D38" s="40">
        <v>149124</v>
      </c>
      <c r="E38" s="60"/>
      <c r="F38" s="57"/>
      <c r="G38" s="58"/>
      <c r="H38" s="59"/>
    </row>
    <row r="39" s="25" customFormat="1" ht="24.949999999999999" customHeight="1">
      <c r="A39" s="38" t="s">
        <v>86</v>
      </c>
      <c r="B39" s="61" t="s">
        <v>87</v>
      </c>
      <c r="C39" s="56">
        <f t="shared" si="4"/>
        <v>500000</v>
      </c>
      <c r="D39" s="60"/>
      <c r="E39" s="60">
        <f>XFD40</f>
        <v>500000</v>
      </c>
      <c r="F39" s="57"/>
      <c r="G39" s="58"/>
      <c r="H39" s="59"/>
    </row>
    <row r="40" s="25" customFormat="1" ht="24.949999999999999" customHeight="1">
      <c r="A40" s="38" t="s">
        <v>88</v>
      </c>
      <c r="B40" s="61" t="s">
        <v>89</v>
      </c>
      <c r="C40" s="56">
        <f t="shared" si="4"/>
        <v>500000</v>
      </c>
      <c r="D40" s="60"/>
      <c r="E40" s="40">
        <v>500000</v>
      </c>
      <c r="F40" s="57"/>
      <c r="G40" s="58"/>
      <c r="H40" s="59"/>
    </row>
    <row r="41" s="25" customFormat="1" ht="24.949999999999999" customHeight="1">
      <c r="A41" s="38" t="s">
        <v>90</v>
      </c>
      <c r="B41" s="61" t="s">
        <v>91</v>
      </c>
      <c r="C41" s="56">
        <f t="shared" ref="C41:C42" si="5">XFD42</f>
        <v>1260000</v>
      </c>
      <c r="D41" s="60"/>
      <c r="E41" s="60">
        <f t="shared" ref="E41:E42" si="6">XFD42</f>
        <v>1260000</v>
      </c>
      <c r="F41" s="57"/>
      <c r="G41" s="58"/>
      <c r="H41" s="59"/>
    </row>
    <row r="42" s="25" customFormat="1" ht="24.949999999999999" customHeight="1">
      <c r="A42" s="38" t="s">
        <v>92</v>
      </c>
      <c r="B42" s="61" t="s">
        <v>93</v>
      </c>
      <c r="C42" s="56">
        <f t="shared" si="5"/>
        <v>1260000</v>
      </c>
      <c r="D42" s="60"/>
      <c r="E42" s="60">
        <f t="shared" si="6"/>
        <v>1260000</v>
      </c>
      <c r="F42" s="57"/>
      <c r="G42" s="58"/>
      <c r="H42" s="59"/>
    </row>
    <row r="43" s="25" customFormat="1" ht="24.949999999999999" customHeight="1">
      <c r="A43" s="38" t="s">
        <v>94</v>
      </c>
      <c r="B43" s="61" t="s">
        <v>95</v>
      </c>
      <c r="C43" s="56">
        <f t="shared" si="4"/>
        <v>1260000</v>
      </c>
      <c r="D43" s="56"/>
      <c r="E43" s="40">
        <v>1260000</v>
      </c>
      <c r="F43" s="57"/>
      <c r="G43" s="58"/>
      <c r="H43" s="59"/>
    </row>
    <row r="44" s="25" customFormat="1" ht="24.949999999999999" customHeight="1">
      <c r="A44" s="38" t="s">
        <v>96</v>
      </c>
      <c r="B44" s="61" t="s">
        <v>17</v>
      </c>
      <c r="C44" s="56">
        <f>XFD45+XFD47+XFD50+XFD55+XFD59+XFD61+XFD63+XFD68+XFD70+XFD72+XFD74+XFD76+XFD57</f>
        <v>68238283.50999999</v>
      </c>
      <c r="D44" s="60">
        <f>XFD45+XFD47+XFD50</f>
        <v>8113189.4399999995</v>
      </c>
      <c r="E44" s="60">
        <f>XFD45+XFD47+XFD50+XFD55+XFD57+XFD59+XFD61+XFD63+XFD68+XFD70+XFD72+XFD74+XFD76</f>
        <v>60125094.07</v>
      </c>
      <c r="F44" s="57"/>
      <c r="G44" s="58"/>
      <c r="H44" s="59"/>
    </row>
    <row r="45" s="25" customFormat="1" ht="24.949999999999999" customHeight="1">
      <c r="A45" s="38" t="s">
        <v>97</v>
      </c>
      <c r="B45" s="61" t="s">
        <v>98</v>
      </c>
      <c r="C45" s="56">
        <f t="shared" si="4"/>
        <v>34000</v>
      </c>
      <c r="D45" s="60"/>
      <c r="E45" s="60">
        <f>XFD46</f>
        <v>34000</v>
      </c>
      <c r="F45" s="57"/>
      <c r="G45" s="58"/>
      <c r="H45" s="59"/>
    </row>
    <row r="46" s="25" customFormat="1" ht="24.949999999999999" customHeight="1">
      <c r="A46" s="38" t="s">
        <v>99</v>
      </c>
      <c r="B46" s="61" t="s">
        <v>100</v>
      </c>
      <c r="C46" s="56">
        <f t="shared" si="4"/>
        <v>34000</v>
      </c>
      <c r="D46" s="60"/>
      <c r="E46" s="40">
        <v>34000</v>
      </c>
      <c r="F46" s="57"/>
      <c r="G46" s="58"/>
      <c r="H46" s="59"/>
    </row>
    <row r="47" s="25" customFormat="1" ht="24.949999999999999" customHeight="1">
      <c r="A47" s="38" t="s">
        <v>101</v>
      </c>
      <c r="B47" s="61" t="s">
        <v>102</v>
      </c>
      <c r="C47" s="56">
        <f t="shared" si="4"/>
        <v>38594474.57</v>
      </c>
      <c r="D47" s="60"/>
      <c r="E47" s="60">
        <f>XFD48+XFD49</f>
        <v>38594474.57</v>
      </c>
      <c r="F47" s="57"/>
      <c r="G47" s="58"/>
      <c r="H47" s="59"/>
    </row>
    <row r="48" s="25" customFormat="1" ht="24.949999999999999" customHeight="1">
      <c r="A48" s="38" t="s">
        <v>103</v>
      </c>
      <c r="B48" s="61" t="s">
        <v>104</v>
      </c>
      <c r="C48" s="56">
        <f t="shared" si="4"/>
        <v>37958864.57</v>
      </c>
      <c r="D48" s="60"/>
      <c r="E48" s="37">
        <v>37958864.57</v>
      </c>
      <c r="F48" s="57"/>
      <c r="G48" s="58"/>
      <c r="H48" s="59"/>
    </row>
    <row r="49" s="25" customFormat="1" ht="24.949999999999999" customHeight="1">
      <c r="A49" s="38" t="s">
        <v>105</v>
      </c>
      <c r="B49" s="61" t="s">
        <v>106</v>
      </c>
      <c r="C49" s="56">
        <f t="shared" si="4"/>
        <v>635610</v>
      </c>
      <c r="D49" s="60"/>
      <c r="E49" s="37">
        <v>635610</v>
      </c>
      <c r="F49" s="57"/>
      <c r="G49" s="58"/>
      <c r="H49" s="59"/>
    </row>
    <row r="50" s="25" customFormat="1" ht="24.949999999999999" customHeight="1">
      <c r="A50" s="38" t="s">
        <v>107</v>
      </c>
      <c r="B50" s="61" t="s">
        <v>108</v>
      </c>
      <c r="C50" s="56">
        <f t="shared" si="4"/>
        <v>10071874.08</v>
      </c>
      <c r="D50" s="60">
        <f>XFD51+XFD52+XFD53+XFD54</f>
        <v>8113189.4399999995</v>
      </c>
      <c r="E50" s="60">
        <f>XFD51+XFD52+XFD53+XFD54</f>
        <v>1958684.6399999999</v>
      </c>
      <c r="F50" s="57"/>
      <c r="G50" s="58"/>
      <c r="H50" s="59"/>
    </row>
    <row r="51" s="25" customFormat="1" ht="24.949999999999999" customHeight="1">
      <c r="A51" s="38" t="s">
        <v>109</v>
      </c>
      <c r="B51" s="61" t="s">
        <v>110</v>
      </c>
      <c r="C51" s="56">
        <f t="shared" si="4"/>
        <v>1284516</v>
      </c>
      <c r="D51" s="62">
        <v>1284516</v>
      </c>
      <c r="E51" s="63"/>
      <c r="F51" s="59"/>
      <c r="G51" s="59"/>
      <c r="H51" s="59"/>
    </row>
    <row r="52" ht="24.949999999999999" customHeight="1">
      <c r="A52" s="38" t="s">
        <v>111</v>
      </c>
      <c r="B52" s="39" t="s">
        <v>112</v>
      </c>
      <c r="C52" s="56">
        <f t="shared" si="4"/>
        <v>4552448.96</v>
      </c>
      <c r="D52" s="40">
        <v>4552448.96</v>
      </c>
      <c r="E52" s="64"/>
      <c r="F52" s="65"/>
      <c r="G52" s="65"/>
      <c r="H52" s="65"/>
    </row>
    <row r="53" ht="24.949999999999999" customHeight="1">
      <c r="A53" s="38" t="s">
        <v>113</v>
      </c>
      <c r="B53" s="39" t="s">
        <v>114</v>
      </c>
      <c r="C53" s="56">
        <f t="shared" si="4"/>
        <v>2276224.48</v>
      </c>
      <c r="D53" s="40">
        <v>2276224.48</v>
      </c>
      <c r="E53" s="64"/>
      <c r="F53" s="65"/>
      <c r="G53" s="65"/>
      <c r="H53" s="65"/>
    </row>
    <row r="54" ht="24.949999999999999" customHeight="1">
      <c r="A54" s="38" t="s">
        <v>115</v>
      </c>
      <c r="B54" s="39" t="s">
        <v>116</v>
      </c>
      <c r="C54" s="56">
        <f t="shared" si="4"/>
        <v>1958684.6399999999</v>
      </c>
      <c r="D54" s="63"/>
      <c r="E54" s="37">
        <v>1958684.6399999999</v>
      </c>
      <c r="F54" s="65"/>
      <c r="G54" s="65"/>
      <c r="H54" s="65"/>
    </row>
    <row r="55" ht="24.949999999999999" customHeight="1">
      <c r="A55" s="38" t="s">
        <v>117</v>
      </c>
      <c r="B55" s="39" t="s">
        <v>118</v>
      </c>
      <c r="C55" s="56">
        <f t="shared" si="4"/>
        <v>140000</v>
      </c>
      <c r="D55" s="63"/>
      <c r="E55" s="64">
        <f>XFD56</f>
        <v>140000</v>
      </c>
      <c r="F55" s="65"/>
      <c r="G55" s="65"/>
      <c r="H55" s="65"/>
    </row>
    <row r="56" ht="24.949999999999999" customHeight="1">
      <c r="A56" s="38" t="s">
        <v>119</v>
      </c>
      <c r="B56" s="39" t="s">
        <v>120</v>
      </c>
      <c r="C56" s="56">
        <f t="shared" si="4"/>
        <v>140000</v>
      </c>
      <c r="D56" s="63"/>
      <c r="E56" s="40">
        <v>140000</v>
      </c>
      <c r="F56" s="65"/>
      <c r="G56" s="65"/>
      <c r="H56" s="65"/>
    </row>
    <row r="57" ht="24.949999999999999" customHeight="1">
      <c r="A57" s="38" t="s">
        <v>121</v>
      </c>
      <c r="B57" s="39" t="s">
        <v>122</v>
      </c>
      <c r="C57" s="56">
        <f t="shared" si="4"/>
        <v>1110610</v>
      </c>
      <c r="D57" s="63"/>
      <c r="E57" s="64">
        <f>XFD58</f>
        <v>1110610</v>
      </c>
      <c r="F57" s="65"/>
      <c r="G57" s="65"/>
      <c r="H57" s="65"/>
    </row>
    <row r="58" ht="24.949999999999999" customHeight="1">
      <c r="A58" s="38" t="s">
        <v>123</v>
      </c>
      <c r="B58" s="39" t="s">
        <v>124</v>
      </c>
      <c r="C58" s="56">
        <f t="shared" si="4"/>
        <v>1110610</v>
      </c>
      <c r="D58" s="63"/>
      <c r="E58" s="40">
        <v>1110610</v>
      </c>
      <c r="F58" s="65"/>
      <c r="G58" s="65"/>
      <c r="H58" s="65"/>
    </row>
    <row r="59" ht="24.949999999999999" customHeight="1">
      <c r="A59" s="38" t="s">
        <v>125</v>
      </c>
      <c r="B59" s="39" t="s">
        <v>126</v>
      </c>
      <c r="C59" s="56">
        <f t="shared" si="4"/>
        <v>323447.96000000002</v>
      </c>
      <c r="D59" s="63"/>
      <c r="E59" s="64">
        <f>XFD60</f>
        <v>323447.96000000002</v>
      </c>
      <c r="F59" s="65"/>
      <c r="G59" s="65"/>
      <c r="H59" s="65"/>
    </row>
    <row r="60" ht="24.949999999999999" customHeight="1">
      <c r="A60" s="38" t="s">
        <v>127</v>
      </c>
      <c r="B60" s="39" t="s">
        <v>128</v>
      </c>
      <c r="C60" s="56">
        <f t="shared" si="4"/>
        <v>323447.96000000002</v>
      </c>
      <c r="D60" s="63"/>
      <c r="E60" s="40">
        <v>323447.96000000002</v>
      </c>
      <c r="F60" s="65"/>
      <c r="G60" s="65"/>
      <c r="H60" s="65"/>
    </row>
    <row r="61" ht="24.949999999999999" customHeight="1">
      <c r="A61" s="38" t="s">
        <v>129</v>
      </c>
      <c r="B61" s="39" t="s">
        <v>130</v>
      </c>
      <c r="C61" s="56">
        <f t="shared" si="4"/>
        <v>1717250</v>
      </c>
      <c r="D61" s="63"/>
      <c r="E61" s="64">
        <f>XFD62</f>
        <v>1717250</v>
      </c>
      <c r="F61" s="65"/>
      <c r="G61" s="65"/>
      <c r="H61" s="65"/>
    </row>
    <row r="62" ht="24.949999999999999" customHeight="1">
      <c r="A62" s="38" t="s">
        <v>131</v>
      </c>
      <c r="B62" s="39" t="s">
        <v>132</v>
      </c>
      <c r="C62" s="56">
        <f t="shared" si="4"/>
        <v>1717250</v>
      </c>
      <c r="D62" s="63"/>
      <c r="E62" s="40">
        <v>1717250</v>
      </c>
      <c r="F62" s="65"/>
      <c r="G62" s="65"/>
      <c r="H62" s="65"/>
    </row>
    <row r="63" ht="24.949999999999999" customHeight="1">
      <c r="A63" s="38" t="s">
        <v>133</v>
      </c>
      <c r="B63" s="39" t="s">
        <v>134</v>
      </c>
      <c r="C63" s="56">
        <f t="shared" si="4"/>
        <v>3677826.8999999999</v>
      </c>
      <c r="D63" s="63"/>
      <c r="E63" s="64">
        <f>XFD64+XFD65+XFD66+XFD67</f>
        <v>3677826.8999999999</v>
      </c>
      <c r="F63" s="65"/>
      <c r="G63" s="65"/>
      <c r="H63" s="65"/>
    </row>
    <row r="64" ht="24.949999999999999" customHeight="1">
      <c r="A64" s="38" t="s">
        <v>135</v>
      </c>
      <c r="B64" s="39" t="s">
        <v>136</v>
      </c>
      <c r="C64" s="56">
        <f t="shared" si="4"/>
        <v>118800</v>
      </c>
      <c r="D64" s="63"/>
      <c r="E64" s="40">
        <v>118800</v>
      </c>
      <c r="F64" s="65"/>
      <c r="G64" s="65"/>
      <c r="H64" s="65"/>
    </row>
    <row r="65" ht="24.949999999999999" customHeight="1">
      <c r="A65" s="38" t="s">
        <v>137</v>
      </c>
      <c r="B65" s="39" t="s">
        <v>138</v>
      </c>
      <c r="C65" s="56">
        <f t="shared" si="4"/>
        <v>94000</v>
      </c>
      <c r="D65" s="63"/>
      <c r="E65" s="40">
        <v>94000</v>
      </c>
      <c r="F65" s="65"/>
      <c r="G65" s="65"/>
      <c r="H65" s="65"/>
    </row>
    <row r="66" ht="24.949999999999999" customHeight="1">
      <c r="A66" s="38" t="s">
        <v>139</v>
      </c>
      <c r="B66" s="39" t="s">
        <v>140</v>
      </c>
      <c r="C66" s="56">
        <f t="shared" si="4"/>
        <v>2395000</v>
      </c>
      <c r="D66" s="63"/>
      <c r="E66" s="40">
        <v>2395000</v>
      </c>
      <c r="F66" s="65"/>
      <c r="G66" s="65"/>
      <c r="H66" s="65"/>
    </row>
    <row r="67" ht="24.949999999999999" customHeight="1">
      <c r="A67" s="38" t="s">
        <v>141</v>
      </c>
      <c r="B67" s="39" t="s">
        <v>142</v>
      </c>
      <c r="C67" s="56">
        <f t="shared" si="4"/>
        <v>1070026.8999999999</v>
      </c>
      <c r="D67" s="63"/>
      <c r="E67" s="37">
        <v>1070026.8999999999</v>
      </c>
      <c r="F67" s="65"/>
      <c r="G67" s="65"/>
      <c r="H67" s="65"/>
    </row>
    <row r="68" ht="24.949999999999999" customHeight="1">
      <c r="A68" s="38" t="s">
        <v>143</v>
      </c>
      <c r="B68" s="39" t="s">
        <v>144</v>
      </c>
      <c r="C68" s="56">
        <f t="shared" si="4"/>
        <v>10000000</v>
      </c>
      <c r="D68" s="63"/>
      <c r="E68" s="64">
        <f>XFD69</f>
        <v>10000000</v>
      </c>
      <c r="F68" s="65"/>
      <c r="G68" s="65"/>
      <c r="H68" s="65"/>
    </row>
    <row r="69" ht="24.949999999999999" customHeight="1">
      <c r="A69" s="38" t="s">
        <v>145</v>
      </c>
      <c r="B69" s="39" t="s">
        <v>146</v>
      </c>
      <c r="C69" s="56">
        <f t="shared" ref="C69" si="7">XFD69+XFD69+XFD69+XFD69+XFD69</f>
        <v>10000000</v>
      </c>
      <c r="D69" s="63"/>
      <c r="E69" s="40">
        <v>10000000</v>
      </c>
      <c r="F69" s="65"/>
      <c r="G69" s="65"/>
      <c r="H69" s="65"/>
    </row>
    <row r="70" ht="24.949999999999999" customHeight="1">
      <c r="A70" s="38" t="s">
        <v>147</v>
      </c>
      <c r="B70" s="39" t="s">
        <v>148</v>
      </c>
      <c r="C70" s="56">
        <f t="shared" ref="C70:C103" si="8">XFD70+XFD70+XFD70+XFD70+XFD70</f>
        <v>108000</v>
      </c>
      <c r="D70" s="63"/>
      <c r="E70" s="64">
        <f>XFD71</f>
        <v>108000</v>
      </c>
      <c r="F70" s="65"/>
      <c r="G70" s="65"/>
      <c r="H70" s="65"/>
    </row>
    <row r="71" ht="24.949999999999999" customHeight="1">
      <c r="A71" s="38" t="s">
        <v>149</v>
      </c>
      <c r="B71" s="39" t="s">
        <v>150</v>
      </c>
      <c r="C71" s="56">
        <f t="shared" si="8"/>
        <v>108000</v>
      </c>
      <c r="D71" s="63"/>
      <c r="E71" s="40">
        <v>108000</v>
      </c>
      <c r="F71" s="65"/>
      <c r="G71" s="65"/>
      <c r="H71" s="65"/>
    </row>
    <row r="72" ht="24.949999999999999" customHeight="1">
      <c r="A72" s="38" t="s">
        <v>151</v>
      </c>
      <c r="B72" s="39" t="s">
        <v>152</v>
      </c>
      <c r="C72" s="56">
        <f t="shared" si="8"/>
        <v>1610800</v>
      </c>
      <c r="D72" s="63"/>
      <c r="E72" s="64">
        <f>XFD73</f>
        <v>1610800</v>
      </c>
      <c r="F72" s="65"/>
      <c r="G72" s="65"/>
      <c r="H72" s="65"/>
    </row>
    <row r="73" ht="24.949999999999999" customHeight="1">
      <c r="A73" s="38" t="s">
        <v>153</v>
      </c>
      <c r="B73" s="39" t="s">
        <v>154</v>
      </c>
      <c r="C73" s="56">
        <f t="shared" si="8"/>
        <v>1610800</v>
      </c>
      <c r="D73" s="63"/>
      <c r="E73" s="40">
        <v>1610800</v>
      </c>
      <c r="F73" s="65"/>
      <c r="G73" s="65"/>
      <c r="H73" s="65"/>
    </row>
    <row r="74" ht="24.949999999999999" customHeight="1">
      <c r="A74" s="38" t="s">
        <v>155</v>
      </c>
      <c r="B74" s="39" t="s">
        <v>156</v>
      </c>
      <c r="C74" s="56">
        <f t="shared" si="8"/>
        <v>30000</v>
      </c>
      <c r="D74" s="63"/>
      <c r="E74" s="64">
        <f>XFD75</f>
        <v>30000</v>
      </c>
      <c r="F74" s="65"/>
      <c r="G74" s="65"/>
      <c r="H74" s="65"/>
    </row>
    <row r="75" ht="24.949999999999999" customHeight="1">
      <c r="A75" s="38" t="s">
        <v>157</v>
      </c>
      <c r="B75" s="39" t="s">
        <v>158</v>
      </c>
      <c r="C75" s="56">
        <f t="shared" si="8"/>
        <v>30000</v>
      </c>
      <c r="D75" s="63"/>
      <c r="E75" s="40">
        <v>30000</v>
      </c>
      <c r="F75" s="65"/>
      <c r="G75" s="65"/>
      <c r="H75" s="65"/>
    </row>
    <row r="76" ht="24.949999999999999" customHeight="1">
      <c r="A76" s="38" t="s">
        <v>159</v>
      </c>
      <c r="B76" s="39" t="s">
        <v>160</v>
      </c>
      <c r="C76" s="56">
        <f t="shared" si="8"/>
        <v>820000</v>
      </c>
      <c r="D76" s="63"/>
      <c r="E76" s="64">
        <f>XFD77</f>
        <v>820000</v>
      </c>
      <c r="F76" s="65"/>
      <c r="G76" s="65"/>
      <c r="H76" s="65"/>
    </row>
    <row r="77" ht="24.949999999999999" customHeight="1">
      <c r="A77" s="38" t="s">
        <v>161</v>
      </c>
      <c r="B77" s="39" t="s">
        <v>162</v>
      </c>
      <c r="C77" s="56">
        <f t="shared" si="8"/>
        <v>820000</v>
      </c>
      <c r="D77" s="63"/>
      <c r="E77" s="40">
        <v>820000</v>
      </c>
      <c r="F77" s="65"/>
      <c r="G77" s="65"/>
      <c r="H77" s="65"/>
    </row>
    <row r="78" ht="24.949999999999999" customHeight="1">
      <c r="A78" s="38" t="s">
        <v>163</v>
      </c>
      <c r="B78" s="39" t="s">
        <v>19</v>
      </c>
      <c r="C78" s="56">
        <f t="shared" si="8"/>
        <v>8263864.7799999993</v>
      </c>
      <c r="D78" s="63">
        <f>XFD79+XFD81+XFD83+XFD86</f>
        <v>3788864.7799999998</v>
      </c>
      <c r="E78" s="64">
        <f>XFD79+XFD81+XFD86</f>
        <v>4475000</v>
      </c>
      <c r="F78" s="65"/>
      <c r="G78" s="65"/>
      <c r="H78" s="65"/>
    </row>
    <row r="79" ht="24.949999999999999" customHeight="1">
      <c r="A79" s="38" t="s">
        <v>164</v>
      </c>
      <c r="B79" s="39" t="s">
        <v>165</v>
      </c>
      <c r="C79" s="56">
        <f t="shared" si="8"/>
        <v>200000</v>
      </c>
      <c r="D79" s="63"/>
      <c r="E79" s="64">
        <f>XFD80</f>
        <v>200000</v>
      </c>
      <c r="F79" s="65"/>
      <c r="G79" s="65"/>
      <c r="H79" s="65"/>
    </row>
    <row r="80" ht="24.949999999999999" customHeight="1">
      <c r="A80" s="38" t="s">
        <v>166</v>
      </c>
      <c r="B80" s="39" t="s">
        <v>167</v>
      </c>
      <c r="C80" s="56">
        <f t="shared" si="8"/>
        <v>200000</v>
      </c>
      <c r="D80" s="63"/>
      <c r="E80" s="40">
        <v>200000</v>
      </c>
      <c r="F80" s="65"/>
      <c r="G80" s="65"/>
      <c r="H80" s="65"/>
    </row>
    <row r="81" ht="24.949999999999999" customHeight="1">
      <c r="A81" s="38" t="s">
        <v>168</v>
      </c>
      <c r="B81" s="39" t="s">
        <v>169</v>
      </c>
      <c r="C81" s="56">
        <f t="shared" si="8"/>
        <v>1175000</v>
      </c>
      <c r="D81" s="63"/>
      <c r="E81" s="64">
        <f>XFD82</f>
        <v>1175000</v>
      </c>
      <c r="F81" s="65"/>
      <c r="G81" s="65"/>
      <c r="H81" s="65"/>
    </row>
    <row r="82" ht="24.949999999999999" customHeight="1">
      <c r="A82" s="38" t="s">
        <v>170</v>
      </c>
      <c r="B82" s="39" t="s">
        <v>171</v>
      </c>
      <c r="C82" s="56">
        <f t="shared" si="8"/>
        <v>1175000</v>
      </c>
      <c r="D82" s="63"/>
      <c r="E82" s="40">
        <v>1175000</v>
      </c>
      <c r="F82" s="65"/>
      <c r="G82" s="65"/>
      <c r="H82" s="65"/>
    </row>
    <row r="83" ht="24.949999999999999" customHeight="1">
      <c r="A83" s="38" t="s">
        <v>172</v>
      </c>
      <c r="B83" s="39" t="s">
        <v>173</v>
      </c>
      <c r="C83" s="56">
        <f t="shared" si="8"/>
        <v>3788864.7799999998</v>
      </c>
      <c r="D83" s="63">
        <f>XFD84+XFD85</f>
        <v>3788864.7799999998</v>
      </c>
      <c r="E83" s="64"/>
      <c r="F83" s="65"/>
      <c r="G83" s="65"/>
      <c r="H83" s="65"/>
    </row>
    <row r="84" ht="24.949999999999999" customHeight="1">
      <c r="A84" s="38" t="s">
        <v>174</v>
      </c>
      <c r="B84" s="39" t="s">
        <v>175</v>
      </c>
      <c r="C84" s="56">
        <f t="shared" si="8"/>
        <v>3698864.7799999998</v>
      </c>
      <c r="D84" s="40">
        <v>3698864.7799999998</v>
      </c>
      <c r="E84" s="64"/>
      <c r="F84" s="65"/>
      <c r="G84" s="65"/>
      <c r="H84" s="65"/>
    </row>
    <row r="85" ht="24.949999999999999" customHeight="1">
      <c r="A85" s="38" t="s">
        <v>176</v>
      </c>
      <c r="B85" s="39" t="s">
        <v>177</v>
      </c>
      <c r="C85" s="56">
        <f t="shared" si="8"/>
        <v>90000</v>
      </c>
      <c r="D85" s="40">
        <v>90000</v>
      </c>
      <c r="E85" s="64"/>
      <c r="F85" s="65"/>
      <c r="G85" s="65"/>
      <c r="H85" s="65"/>
    </row>
    <row r="86" ht="24.949999999999999" customHeight="1">
      <c r="A86" s="38" t="s">
        <v>178</v>
      </c>
      <c r="B86" s="39" t="s">
        <v>179</v>
      </c>
      <c r="C86" s="56">
        <f t="shared" si="8"/>
        <v>3100000</v>
      </c>
      <c r="D86" s="63"/>
      <c r="E86" s="64">
        <f>XFD87</f>
        <v>3100000</v>
      </c>
      <c r="F86" s="65"/>
      <c r="G86" s="65"/>
      <c r="H86" s="65"/>
    </row>
    <row r="87" ht="24.949999999999999" customHeight="1">
      <c r="A87" s="38" t="s">
        <v>180</v>
      </c>
      <c r="B87" s="39" t="s">
        <v>181</v>
      </c>
      <c r="C87" s="56">
        <f t="shared" si="8"/>
        <v>3100000</v>
      </c>
      <c r="D87" s="40"/>
      <c r="E87" s="40">
        <v>3100000</v>
      </c>
      <c r="F87" s="65"/>
      <c r="G87" s="65"/>
      <c r="H87" s="65"/>
    </row>
    <row r="88" ht="24.949999999999999" customHeight="1">
      <c r="A88" s="38" t="s">
        <v>182</v>
      </c>
      <c r="B88" s="39" t="s">
        <v>21</v>
      </c>
      <c r="C88" s="56">
        <f t="shared" si="8"/>
        <v>67054135.820000008</v>
      </c>
      <c r="D88" s="63"/>
      <c r="E88" s="64">
        <f>XFD89+XFD92+XFD94+XFD96</f>
        <v>67054135.820000008</v>
      </c>
      <c r="F88" s="65"/>
      <c r="G88" s="65"/>
      <c r="H88" s="65"/>
    </row>
    <row r="89" ht="24.949999999999999" customHeight="1">
      <c r="A89" s="38" t="s">
        <v>183</v>
      </c>
      <c r="B89" s="39" t="s">
        <v>184</v>
      </c>
      <c r="C89" s="56">
        <f t="shared" si="8"/>
        <v>11771040</v>
      </c>
      <c r="D89" s="63"/>
      <c r="E89" s="64">
        <f>XFD90+XFD91</f>
        <v>11771040</v>
      </c>
      <c r="F89" s="65"/>
      <c r="G89" s="65"/>
      <c r="H89" s="65"/>
    </row>
    <row r="90" ht="24.949999999999999" customHeight="1">
      <c r="A90" s="38" t="s">
        <v>185</v>
      </c>
      <c r="B90" s="39" t="s">
        <v>186</v>
      </c>
      <c r="C90" s="56">
        <f t="shared" si="8"/>
        <v>248600</v>
      </c>
      <c r="D90" s="63"/>
      <c r="E90" s="37">
        <v>248600</v>
      </c>
      <c r="F90" s="65"/>
      <c r="G90" s="65"/>
      <c r="H90" s="65"/>
    </row>
    <row r="91" ht="24.949999999999999" customHeight="1">
      <c r="A91" s="38" t="s">
        <v>187</v>
      </c>
      <c r="B91" s="39" t="s">
        <v>188</v>
      </c>
      <c r="C91" s="56">
        <f t="shared" si="8"/>
        <v>11522440</v>
      </c>
      <c r="D91" s="63"/>
      <c r="E91" s="37">
        <v>11522440</v>
      </c>
      <c r="F91" s="65"/>
      <c r="G91" s="65"/>
      <c r="H91" s="65"/>
    </row>
    <row r="92" ht="24.949999999999999" customHeight="1">
      <c r="A92" s="38" t="s">
        <v>189</v>
      </c>
      <c r="B92" s="39" t="s">
        <v>190</v>
      </c>
      <c r="C92" s="56">
        <f t="shared" si="8"/>
        <v>29117246.559999999</v>
      </c>
      <c r="D92" s="63"/>
      <c r="E92" s="64">
        <f>XFD93</f>
        <v>29117246.559999999</v>
      </c>
      <c r="F92" s="65"/>
      <c r="G92" s="65"/>
      <c r="H92" s="65"/>
    </row>
    <row r="93" ht="24.949999999999999" customHeight="1">
      <c r="A93" s="38" t="s">
        <v>191</v>
      </c>
      <c r="B93" s="39" t="s">
        <v>192</v>
      </c>
      <c r="C93" s="56">
        <f t="shared" si="8"/>
        <v>29117246.559999999</v>
      </c>
      <c r="D93" s="63"/>
      <c r="E93" s="40">
        <v>29117246.559999999</v>
      </c>
      <c r="F93" s="65"/>
      <c r="G93" s="65"/>
      <c r="H93" s="65"/>
    </row>
    <row r="94" ht="24.949999999999999" customHeight="1">
      <c r="A94" s="38" t="s">
        <v>193</v>
      </c>
      <c r="B94" s="39" t="s">
        <v>194</v>
      </c>
      <c r="C94" s="56">
        <f t="shared" si="8"/>
        <v>9876182.5999999996</v>
      </c>
      <c r="D94" s="63"/>
      <c r="E94" s="64">
        <f>XFD95</f>
        <v>9876182.5999999996</v>
      </c>
      <c r="F94" s="65"/>
      <c r="G94" s="65"/>
      <c r="H94" s="65"/>
    </row>
    <row r="95" ht="24.949999999999999" customHeight="1">
      <c r="A95" s="38" t="s">
        <v>195</v>
      </c>
      <c r="B95" s="39" t="s">
        <v>196</v>
      </c>
      <c r="C95" s="56">
        <f t="shared" si="8"/>
        <v>9876182.5999999996</v>
      </c>
      <c r="D95" s="63"/>
      <c r="E95" s="40">
        <v>9876182.5999999996</v>
      </c>
      <c r="F95" s="65"/>
      <c r="G95" s="65"/>
      <c r="H95" s="65"/>
    </row>
    <row r="96" ht="24.949999999999999" customHeight="1">
      <c r="A96" s="38" t="s">
        <v>197</v>
      </c>
      <c r="B96" s="39" t="s">
        <v>198</v>
      </c>
      <c r="C96" s="56">
        <f t="shared" si="8"/>
        <v>16289666.66</v>
      </c>
      <c r="D96" s="63"/>
      <c r="E96" s="64">
        <f>XFD97</f>
        <v>16289666.66</v>
      </c>
      <c r="F96" s="65"/>
      <c r="G96" s="65"/>
      <c r="H96" s="65"/>
    </row>
    <row r="97" ht="24.949999999999999" customHeight="1">
      <c r="A97" s="38" t="s">
        <v>199</v>
      </c>
      <c r="B97" s="39" t="s">
        <v>200</v>
      </c>
      <c r="C97" s="56">
        <f t="shared" si="8"/>
        <v>16289666.66</v>
      </c>
      <c r="D97" s="63"/>
      <c r="E97" s="40">
        <v>16289666.66</v>
      </c>
      <c r="F97" s="65"/>
      <c r="G97" s="65"/>
      <c r="H97" s="65"/>
    </row>
    <row r="98" ht="24.949999999999999" customHeight="1">
      <c r="A98" s="38" t="s">
        <v>201</v>
      </c>
      <c r="B98" s="39" t="s">
        <v>23</v>
      </c>
      <c r="C98" s="56">
        <f t="shared" si="8"/>
        <v>7105760.7200000007</v>
      </c>
      <c r="D98" s="63">
        <f>XFD99+XFD101</f>
        <v>7079760.7200000007</v>
      </c>
      <c r="E98" s="64">
        <f>XFD99</f>
        <v>26000</v>
      </c>
      <c r="F98" s="65"/>
      <c r="G98" s="65"/>
      <c r="H98" s="65"/>
    </row>
    <row r="99" ht="24.949999999999999" customHeight="1">
      <c r="A99" s="38" t="s">
        <v>202</v>
      </c>
      <c r="B99" s="39" t="s">
        <v>203</v>
      </c>
      <c r="C99" s="56">
        <f t="shared" si="8"/>
        <v>26000</v>
      </c>
      <c r="D99" s="63"/>
      <c r="E99" s="64">
        <f>XFD100</f>
        <v>26000</v>
      </c>
      <c r="F99" s="65"/>
      <c r="G99" s="65"/>
      <c r="H99" s="65"/>
    </row>
    <row r="100" ht="24.949999999999999" customHeight="1">
      <c r="A100" s="38" t="s">
        <v>204</v>
      </c>
      <c r="B100" s="39" t="s">
        <v>205</v>
      </c>
      <c r="C100" s="56">
        <f t="shared" si="8"/>
        <v>26000</v>
      </c>
      <c r="D100" s="63"/>
      <c r="E100" s="40">
        <v>26000</v>
      </c>
      <c r="F100" s="65"/>
      <c r="G100" s="65"/>
      <c r="H100" s="65"/>
    </row>
    <row r="101" ht="24.949999999999999" customHeight="1">
      <c r="A101" s="38" t="s">
        <v>206</v>
      </c>
      <c r="B101" s="39" t="s">
        <v>207</v>
      </c>
      <c r="C101" s="56">
        <f t="shared" si="8"/>
        <v>7079760.7200000007</v>
      </c>
      <c r="D101" s="63">
        <f>XFD102+XFD103</f>
        <v>7079760.7200000007</v>
      </c>
      <c r="E101" s="64"/>
      <c r="F101" s="65"/>
      <c r="G101" s="65"/>
      <c r="H101" s="65"/>
    </row>
    <row r="102" ht="24.949999999999999" customHeight="1">
      <c r="A102" s="38" t="s">
        <v>208</v>
      </c>
      <c r="B102" s="39" t="s">
        <v>209</v>
      </c>
      <c r="C102" s="56">
        <f t="shared" si="8"/>
        <v>3783696.7200000002</v>
      </c>
      <c r="D102" s="40">
        <v>3783696.7200000002</v>
      </c>
      <c r="E102" s="64"/>
      <c r="F102" s="65"/>
      <c r="G102" s="65"/>
      <c r="H102" s="65"/>
    </row>
    <row r="103" ht="24.949999999999999" customHeight="1">
      <c r="A103" s="38" t="s">
        <v>210</v>
      </c>
      <c r="B103" s="39" t="s">
        <v>211</v>
      </c>
      <c r="C103" s="56">
        <f t="shared" si="8"/>
        <v>3296064</v>
      </c>
      <c r="D103" s="40">
        <v>3296064</v>
      </c>
      <c r="E103" s="64"/>
      <c r="F103" s="65"/>
      <c r="G103" s="65"/>
      <c r="H103" s="65"/>
    </row>
    <row r="104" ht="24.949999999999999" customHeight="1">
      <c r="A104" s="66"/>
      <c r="B104" s="67" t="s">
        <v>37</v>
      </c>
      <c r="C104" s="63">
        <f>XFD5+XFD30+XFD36+XFD41+XFD44+XFD78+XFD88+XFD98</f>
        <v>215422498.57000002</v>
      </c>
      <c r="D104" s="63">
        <f>XFD5+XFD36+XFD44+XFD78+XFD98</f>
        <v>56711894.68</v>
      </c>
      <c r="E104" s="64">
        <f>XFD5+XFD30+XFD36+XFD41+XFD44+XFD78+XFD88+XFD98</f>
        <v>158710603.88999999</v>
      </c>
      <c r="F104" s="65"/>
      <c r="G104" s="65"/>
      <c r="H104" s="65"/>
    </row>
  </sheetData>
  <mergeCells count="1">
    <mergeCell ref="A2:H2"/>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6" activeCellId="0" sqref="B6"/>
    </sheetView>
  </sheetViews>
  <sheetFormatPr baseColWidth="8" defaultColWidth="9" defaultRowHeight="24.949999999999999" customHeight="1"/>
  <cols>
    <col customWidth="1" min="1" max="1" width="20"/>
    <col customWidth="1" min="2" max="2" width="13.5"/>
    <col customWidth="1" min="3" max="3" width="24.375"/>
    <col customWidth="1" min="4" max="4" width="19.5"/>
  </cols>
  <sheetData>
    <row r="1" ht="24.949999999999999" customHeight="1">
      <c r="A1" s="68" t="s">
        <v>237</v>
      </c>
      <c r="B1" s="25"/>
      <c r="C1" s="25"/>
      <c r="D1" s="25"/>
    </row>
    <row r="2" ht="24.949999999999999" customHeight="1">
      <c r="A2" s="49" t="s">
        <v>238</v>
      </c>
      <c r="B2" s="49"/>
      <c r="C2" s="49"/>
      <c r="D2" s="49"/>
    </row>
    <row r="3" ht="24.949999999999999" customHeight="1">
      <c r="A3" s="25"/>
      <c r="B3" s="25"/>
      <c r="C3" s="25"/>
      <c r="D3" s="22" t="s">
        <v>2</v>
      </c>
    </row>
    <row r="4" ht="24.949999999999999" customHeight="1">
      <c r="A4" s="69" t="s">
        <v>239</v>
      </c>
      <c r="B4" s="69"/>
      <c r="C4" s="69" t="s">
        <v>240</v>
      </c>
      <c r="D4" s="69"/>
    </row>
    <row r="5" ht="24.949999999999999" customHeight="1">
      <c r="A5" s="70" t="s">
        <v>241</v>
      </c>
      <c r="B5" s="70" t="s">
        <v>242</v>
      </c>
      <c r="C5" s="70" t="s">
        <v>241</v>
      </c>
      <c r="D5" s="70" t="s">
        <v>242</v>
      </c>
    </row>
    <row r="6" ht="24.949999999999999" customHeight="1">
      <c r="A6" s="71" t="s">
        <v>243</v>
      </c>
      <c r="B6" s="72">
        <v>215422498.56999999</v>
      </c>
      <c r="C6" s="71" t="s">
        <v>244</v>
      </c>
      <c r="D6" s="73">
        <f>SUM(XFD7:XFD14)</f>
        <v>215422498.56999999</v>
      </c>
    </row>
    <row r="7" ht="24.949999999999999" customHeight="1">
      <c r="A7" s="71" t="s">
        <v>245</v>
      </c>
      <c r="B7" s="74" t="s">
        <v>8</v>
      </c>
      <c r="C7" s="71" t="s">
        <v>246</v>
      </c>
      <c r="D7" s="14">
        <v>61942465.740000002</v>
      </c>
    </row>
    <row r="8" ht="24.949999999999999" customHeight="1">
      <c r="A8" s="71" t="s">
        <v>247</v>
      </c>
      <c r="B8" s="71"/>
      <c r="C8" s="71" t="s">
        <v>248</v>
      </c>
      <c r="D8" s="16">
        <v>908864</v>
      </c>
    </row>
    <row r="9" ht="24.949999999999999" customHeight="1">
      <c r="A9" s="71"/>
      <c r="B9" s="71"/>
      <c r="C9" s="71" t="s">
        <v>249</v>
      </c>
      <c r="D9" s="16">
        <v>649124</v>
      </c>
    </row>
    <row r="10" ht="24.949999999999999" customHeight="1">
      <c r="A10" s="71" t="s">
        <v>250</v>
      </c>
      <c r="B10" s="71"/>
      <c r="C10" s="12" t="s">
        <v>251</v>
      </c>
      <c r="D10" s="16">
        <v>1260000</v>
      </c>
    </row>
    <row r="11" ht="24.949999999999999" customHeight="1">
      <c r="A11" s="71" t="s">
        <v>245</v>
      </c>
      <c r="B11" s="75"/>
      <c r="C11" s="12" t="s">
        <v>252</v>
      </c>
      <c r="D11" s="16">
        <v>68238283.510000005</v>
      </c>
    </row>
    <row r="12" ht="24.949999999999999" customHeight="1">
      <c r="A12" s="71" t="s">
        <v>247</v>
      </c>
      <c r="B12" s="71"/>
      <c r="C12" s="12" t="s">
        <v>253</v>
      </c>
      <c r="D12" s="16">
        <v>67054135.82</v>
      </c>
    </row>
    <row r="13" ht="24.949999999999999" customHeight="1">
      <c r="A13" s="71"/>
      <c r="B13" s="71"/>
      <c r="C13" s="12" t="s">
        <v>254</v>
      </c>
      <c r="D13" s="16">
        <v>8263864.7800000003</v>
      </c>
    </row>
    <row r="14" ht="24.949999999999999" customHeight="1">
      <c r="A14" s="71"/>
      <c r="B14" s="71"/>
      <c r="C14" s="12" t="s">
        <v>255</v>
      </c>
      <c r="D14" s="16">
        <v>7105760.7199999997</v>
      </c>
    </row>
    <row r="15" ht="24.949999999999999" customHeight="1">
      <c r="A15" s="71"/>
      <c r="B15" s="71"/>
      <c r="C15" s="12"/>
      <c r="D15" s="16"/>
    </row>
    <row r="16" ht="24.949999999999999" customHeight="1">
      <c r="A16" s="71"/>
      <c r="B16" s="71"/>
      <c r="C16" s="12"/>
      <c r="D16" s="16"/>
    </row>
    <row r="17" ht="24.949999999999999" customHeight="1">
      <c r="A17" s="71"/>
      <c r="B17" s="71"/>
      <c r="C17" s="12"/>
      <c r="D17" s="16"/>
    </row>
    <row r="18" ht="24.949999999999999" customHeight="1">
      <c r="A18" s="71"/>
      <c r="B18" s="71"/>
      <c r="C18" s="12"/>
      <c r="D18" s="16"/>
    </row>
    <row r="19" ht="24.949999999999999" customHeight="1">
      <c r="A19" s="71"/>
      <c r="B19" s="71"/>
      <c r="C19" s="12"/>
      <c r="D19" s="16"/>
    </row>
    <row r="20" ht="24.949999999999999" customHeight="1">
      <c r="A20" s="71"/>
      <c r="B20" s="71"/>
      <c r="C20" s="71" t="s">
        <v>256</v>
      </c>
      <c r="D20" s="71"/>
    </row>
    <row r="21" ht="24.949999999999999" customHeight="1">
      <c r="A21" s="71"/>
      <c r="B21" s="71"/>
      <c r="C21" s="71"/>
      <c r="D21" s="71"/>
    </row>
    <row r="22" ht="24.949999999999999" customHeight="1">
      <c r="A22" s="54" t="s">
        <v>32</v>
      </c>
      <c r="B22" s="73" t="str">
        <f>XFD7</f>
        <v>215,422,498.57</v>
      </c>
      <c r="C22" s="54" t="s">
        <v>33</v>
      </c>
      <c r="D22" s="73">
        <f>XFD6</f>
        <v>215422498.56999999</v>
      </c>
    </row>
  </sheetData>
  <mergeCells count="3">
    <mergeCell ref="A2:D2"/>
    <mergeCell ref="A4:B4"/>
    <mergeCell ref="C4:D4"/>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4" zoomScale="100" workbookViewId="0">
      <selection activeCell="H17" activeCellId="0" sqref="H17"/>
    </sheetView>
  </sheetViews>
  <sheetFormatPr baseColWidth="8" defaultRowHeight="24.949999999999999" customHeight="1"/>
  <cols>
    <col customWidth="1" min="1" max="1" style="25" width="12.5"/>
    <col customWidth="1" min="2" max="2" style="25" width="18.625"/>
    <col customWidth="1" min="3" max="3" style="25" width="19.875"/>
    <col customWidth="1" min="4" max="4" style="25" width="14.625"/>
    <col customWidth="1" min="5" max="5" style="25" width="21"/>
    <col customWidth="1" min="6" max="257" style="25" width="9"/>
  </cols>
  <sheetData>
    <row r="1" ht="24.949999999999999" customHeight="1">
      <c r="A1" s="68" t="s">
        <v>257</v>
      </c>
    </row>
    <row r="2" ht="24.949999999999999" customHeight="1">
      <c r="A2" s="49" t="s">
        <v>258</v>
      </c>
      <c r="B2" s="49"/>
      <c r="C2" s="49"/>
      <c r="D2" s="49"/>
      <c r="E2" s="49"/>
    </row>
    <row r="3" ht="24.949999999999999" customHeight="1">
      <c r="E3" s="76" t="s">
        <v>2</v>
      </c>
    </row>
    <row r="4" ht="24.949999999999999" customHeight="1">
      <c r="A4" s="77" t="s">
        <v>42</v>
      </c>
      <c r="B4" s="52" t="s">
        <v>43</v>
      </c>
      <c r="C4" s="77" t="s">
        <v>37</v>
      </c>
      <c r="D4" s="77" t="s">
        <v>215</v>
      </c>
      <c r="E4" s="77" t="s">
        <v>216</v>
      </c>
      <c r="F4" s="78"/>
      <c r="G4" s="78"/>
    </row>
    <row r="5" ht="24.949999999999999" customHeight="1">
      <c r="A5" s="55">
        <v>201</v>
      </c>
      <c r="B5" s="35" t="s">
        <v>9</v>
      </c>
      <c r="C5" s="56">
        <f t="shared" ref="C5:C40" si="9">XFD5+XFD5+XFD5+XFD5+XFD5</f>
        <v>61942465.740000002</v>
      </c>
      <c r="D5" s="56">
        <f>XFD6+XFD8+XFD10+XFD13+XFD17+XFD19+XFD21+XFD24+XFD26+XFD28</f>
        <v>37580955.740000002</v>
      </c>
      <c r="E5" s="37">
        <f>XFD6+XFD8+XFD10+XFD13+XFD17+XFD19+XFD21+XFD24+XFD26+XFD28</f>
        <v>24361510</v>
      </c>
      <c r="F5" s="78"/>
      <c r="G5" s="78"/>
    </row>
    <row r="6" ht="24.949999999999999" customHeight="1">
      <c r="A6" s="55">
        <v>20101</v>
      </c>
      <c r="B6" s="35" t="s">
        <v>220</v>
      </c>
      <c r="C6" s="56">
        <f t="shared" si="9"/>
        <v>200000</v>
      </c>
      <c r="D6" s="56"/>
      <c r="E6" s="60">
        <f>XFD7</f>
        <v>200000</v>
      </c>
      <c r="F6" s="78"/>
      <c r="G6" s="78"/>
    </row>
    <row r="7" ht="24.949999999999999" customHeight="1">
      <c r="A7" s="39" t="s">
        <v>221</v>
      </c>
      <c r="B7" s="61" t="s">
        <v>45</v>
      </c>
      <c r="C7" s="56">
        <f t="shared" si="9"/>
        <v>200000</v>
      </c>
      <c r="D7" s="60"/>
      <c r="E7" s="40">
        <v>200000</v>
      </c>
      <c r="F7" s="78"/>
      <c r="G7" s="78"/>
    </row>
    <row r="8" ht="24.949999999999999" customHeight="1">
      <c r="A8" s="55">
        <v>20102</v>
      </c>
      <c r="B8" s="61" t="s">
        <v>46</v>
      </c>
      <c r="C8" s="56">
        <f t="shared" si="9"/>
        <v>31000</v>
      </c>
      <c r="D8" s="60"/>
      <c r="E8" s="60">
        <f>XFD9</f>
        <v>31000</v>
      </c>
      <c r="F8" s="78"/>
      <c r="G8" s="78"/>
    </row>
    <row r="9" ht="24.949999999999999" customHeight="1">
      <c r="A9" s="39" t="s">
        <v>47</v>
      </c>
      <c r="B9" s="61" t="s">
        <v>48</v>
      </c>
      <c r="C9" s="56">
        <f t="shared" si="9"/>
        <v>31000</v>
      </c>
      <c r="D9" s="60"/>
      <c r="E9" s="40">
        <v>31000</v>
      </c>
      <c r="F9" s="79"/>
      <c r="G9" s="78"/>
    </row>
    <row r="10" ht="24.949999999999999" customHeight="1">
      <c r="A10" s="55">
        <v>20103</v>
      </c>
      <c r="B10" s="61" t="s">
        <v>49</v>
      </c>
      <c r="C10" s="56">
        <f t="shared" si="9"/>
        <v>54024547.740000002</v>
      </c>
      <c r="D10" s="60">
        <f>XFD11</f>
        <v>37580955.740000002</v>
      </c>
      <c r="E10" s="60">
        <f>XFD12</f>
        <v>16443592</v>
      </c>
      <c r="F10" s="78"/>
      <c r="G10" s="78"/>
    </row>
    <row r="11" ht="24.949999999999999" customHeight="1">
      <c r="A11" s="55">
        <v>2010301</v>
      </c>
      <c r="B11" s="61" t="s">
        <v>50</v>
      </c>
      <c r="C11" s="56">
        <f t="shared" si="9"/>
        <v>37580955.740000002</v>
      </c>
      <c r="D11" s="60">
        <v>37580955.740000002</v>
      </c>
      <c r="E11" s="60"/>
      <c r="F11" s="78"/>
      <c r="G11" s="78"/>
    </row>
    <row r="12" ht="24.949999999999999" customHeight="1">
      <c r="A12" s="55">
        <v>2010399</v>
      </c>
      <c r="B12" s="61" t="s">
        <v>51</v>
      </c>
      <c r="C12" s="56">
        <f t="shared" si="9"/>
        <v>16443592</v>
      </c>
      <c r="D12" s="60"/>
      <c r="E12" s="60">
        <v>16443592</v>
      </c>
      <c r="F12" s="78"/>
      <c r="G12" s="78"/>
    </row>
    <row r="13" ht="24.949999999999999" customHeight="1">
      <c r="A13" s="55">
        <v>20105</v>
      </c>
      <c r="B13" s="61" t="s">
        <v>52</v>
      </c>
      <c r="C13" s="56">
        <f t="shared" si="9"/>
        <v>412000</v>
      </c>
      <c r="D13" s="60"/>
      <c r="E13" s="60">
        <f>XFD14+XFD15+XFD16</f>
        <v>412000</v>
      </c>
      <c r="F13" s="78"/>
      <c r="G13" s="78"/>
    </row>
    <row r="14" ht="24.949999999999999" customHeight="1">
      <c r="A14" s="39" t="s">
        <v>222</v>
      </c>
      <c r="B14" s="61" t="s">
        <v>53</v>
      </c>
      <c r="C14" s="56">
        <f t="shared" si="9"/>
        <v>355000</v>
      </c>
      <c r="D14" s="60"/>
      <c r="E14" s="40">
        <v>355000</v>
      </c>
      <c r="F14" s="78"/>
      <c r="G14" s="78"/>
    </row>
    <row r="15" ht="24.949999999999999" customHeight="1">
      <c r="A15" s="39" t="s">
        <v>223</v>
      </c>
      <c r="B15" s="61" t="s">
        <v>54</v>
      </c>
      <c r="C15" s="56">
        <f t="shared" si="9"/>
        <v>20000</v>
      </c>
      <c r="D15" s="60"/>
      <c r="E15" s="40">
        <v>20000</v>
      </c>
      <c r="F15" s="78"/>
      <c r="G15" s="78"/>
    </row>
    <row r="16" ht="24.949999999999999" customHeight="1">
      <c r="A16" s="39" t="s">
        <v>224</v>
      </c>
      <c r="B16" s="61" t="s">
        <v>55</v>
      </c>
      <c r="C16" s="56">
        <f t="shared" si="9"/>
        <v>37000</v>
      </c>
      <c r="D16" s="60"/>
      <c r="E16" s="60">
        <v>37000</v>
      </c>
      <c r="F16" s="78"/>
      <c r="G16" s="78"/>
    </row>
    <row r="17" ht="24.949999999999999" customHeight="1">
      <c r="A17" s="39" t="s">
        <v>225</v>
      </c>
      <c r="B17" s="61" t="s">
        <v>56</v>
      </c>
      <c r="C17" s="56">
        <f t="shared" si="9"/>
        <v>50000</v>
      </c>
      <c r="D17" s="60"/>
      <c r="E17" s="60">
        <f>XFD18</f>
        <v>50000</v>
      </c>
      <c r="F17" s="78"/>
      <c r="G17" s="78"/>
    </row>
    <row r="18" ht="24.949999999999999" customHeight="1">
      <c r="A18" s="39" t="s">
        <v>226</v>
      </c>
      <c r="B18" s="61" t="s">
        <v>57</v>
      </c>
      <c r="C18" s="56">
        <f t="shared" si="9"/>
        <v>50000</v>
      </c>
      <c r="D18" s="60"/>
      <c r="E18" s="40">
        <v>50000</v>
      </c>
      <c r="F18" s="78"/>
      <c r="G18" s="78"/>
    </row>
    <row r="19" ht="24.949999999999999" customHeight="1">
      <c r="A19" s="39" t="s">
        <v>227</v>
      </c>
      <c r="B19" s="61" t="s">
        <v>58</v>
      </c>
      <c r="C19" s="56">
        <f t="shared" si="9"/>
        <v>1201918</v>
      </c>
      <c r="D19" s="60"/>
      <c r="E19" s="60">
        <f>XFD20</f>
        <v>1201918</v>
      </c>
      <c r="F19" s="78"/>
      <c r="G19" s="78"/>
    </row>
    <row r="20" ht="24.949999999999999" customHeight="1">
      <c r="A20" s="39" t="s">
        <v>228</v>
      </c>
      <c r="B20" s="61" t="s">
        <v>59</v>
      </c>
      <c r="C20" s="56">
        <f t="shared" si="9"/>
        <v>1201918</v>
      </c>
      <c r="D20" s="60"/>
      <c r="E20" s="40">
        <v>1201918</v>
      </c>
      <c r="F20" s="78"/>
      <c r="G20" s="78"/>
    </row>
    <row r="21" ht="24.949999999999999" customHeight="1">
      <c r="A21" s="39" t="s">
        <v>229</v>
      </c>
      <c r="B21" s="61" t="s">
        <v>60</v>
      </c>
      <c r="C21" s="56">
        <f t="shared" si="9"/>
        <v>4150000</v>
      </c>
      <c r="D21" s="60"/>
      <c r="E21" s="60">
        <f>XFD22+XFD23</f>
        <v>4150000</v>
      </c>
      <c r="F21" s="80"/>
      <c r="G21" s="80"/>
    </row>
    <row r="22" ht="24.949999999999999" customHeight="1">
      <c r="A22" s="39" t="s">
        <v>230</v>
      </c>
      <c r="B22" s="61" t="s">
        <v>61</v>
      </c>
      <c r="C22" s="56">
        <f t="shared" si="9"/>
        <v>2000000</v>
      </c>
      <c r="D22" s="60"/>
      <c r="E22" s="40">
        <v>2000000</v>
      </c>
      <c r="F22" s="81"/>
      <c r="G22" s="81"/>
    </row>
    <row r="23" ht="24.949999999999999" customHeight="1">
      <c r="A23" s="39" t="s">
        <v>231</v>
      </c>
      <c r="B23" s="61" t="s">
        <v>62</v>
      </c>
      <c r="C23" s="56">
        <f t="shared" si="9"/>
        <v>2150000</v>
      </c>
      <c r="D23" s="60"/>
      <c r="E23" s="60">
        <v>2150000</v>
      </c>
      <c r="F23" s="81"/>
      <c r="G23" s="81"/>
    </row>
    <row r="24" ht="24.949999999999999" customHeight="1">
      <c r="A24" s="39" t="s">
        <v>232</v>
      </c>
      <c r="B24" s="61" t="s">
        <v>63</v>
      </c>
      <c r="C24" s="56">
        <f t="shared" si="9"/>
        <v>1790000</v>
      </c>
      <c r="D24" s="60"/>
      <c r="E24" s="60">
        <f>XFD25</f>
        <v>1790000</v>
      </c>
      <c r="F24" s="81"/>
      <c r="G24" s="81"/>
    </row>
    <row r="25" ht="24.949999999999999" customHeight="1">
      <c r="A25" s="39" t="s">
        <v>64</v>
      </c>
      <c r="B25" s="61" t="s">
        <v>65</v>
      </c>
      <c r="C25" s="56">
        <f t="shared" si="9"/>
        <v>1790000</v>
      </c>
      <c r="D25" s="60"/>
      <c r="E25" s="40">
        <v>1790000</v>
      </c>
      <c r="F25" s="81"/>
      <c r="G25" s="81"/>
    </row>
    <row r="26" ht="24.949999999999999" customHeight="1">
      <c r="A26" s="39" t="s">
        <v>233</v>
      </c>
      <c r="B26" s="61" t="s">
        <v>66</v>
      </c>
      <c r="C26" s="56">
        <f t="shared" si="9"/>
        <v>78000</v>
      </c>
      <c r="D26" s="60"/>
      <c r="E26" s="60">
        <f>XFD27</f>
        <v>78000</v>
      </c>
      <c r="F26" s="81"/>
      <c r="G26" s="81"/>
    </row>
    <row r="27" ht="24.949999999999999" customHeight="1">
      <c r="A27" s="39" t="s">
        <v>234</v>
      </c>
      <c r="B27" s="61" t="s">
        <v>67</v>
      </c>
      <c r="C27" s="56">
        <f t="shared" si="9"/>
        <v>78000</v>
      </c>
      <c r="D27" s="60"/>
      <c r="E27" s="40">
        <v>78000</v>
      </c>
      <c r="F27" s="81"/>
      <c r="G27" s="81"/>
    </row>
    <row r="28" ht="24.949999999999999" customHeight="1">
      <c r="A28" s="39" t="s">
        <v>235</v>
      </c>
      <c r="B28" s="61" t="s">
        <v>68</v>
      </c>
      <c r="C28" s="56">
        <f t="shared" si="9"/>
        <v>5000</v>
      </c>
      <c r="D28" s="60"/>
      <c r="E28" s="60">
        <f>XFD29</f>
        <v>5000</v>
      </c>
      <c r="F28" s="81"/>
      <c r="G28" s="81"/>
    </row>
    <row r="29" ht="24.949999999999999" customHeight="1">
      <c r="A29" s="39" t="s">
        <v>236</v>
      </c>
      <c r="B29" s="61" t="s">
        <v>69</v>
      </c>
      <c r="C29" s="56">
        <f t="shared" si="9"/>
        <v>5000</v>
      </c>
      <c r="D29" s="60"/>
      <c r="E29" s="40">
        <v>5000</v>
      </c>
      <c r="F29" s="81"/>
      <c r="G29" s="81"/>
    </row>
    <row r="30" ht="24.949999999999999" customHeight="1">
      <c r="A30" s="39" t="s">
        <v>70</v>
      </c>
      <c r="B30" s="61" t="s">
        <v>11</v>
      </c>
      <c r="C30" s="56">
        <f t="shared" si="9"/>
        <v>908864</v>
      </c>
      <c r="D30" s="60"/>
      <c r="E30" s="60">
        <f>XFD31+XFD34</f>
        <v>908864</v>
      </c>
      <c r="F30" s="81"/>
      <c r="G30" s="81"/>
    </row>
    <row r="31" ht="24.949999999999999" customHeight="1">
      <c r="A31" s="39" t="s">
        <v>71</v>
      </c>
      <c r="B31" s="61" t="s">
        <v>72</v>
      </c>
      <c r="C31" s="56">
        <f t="shared" si="9"/>
        <v>658864</v>
      </c>
      <c r="D31" s="60"/>
      <c r="E31" s="60">
        <f>XFD32+XFD33</f>
        <v>658864</v>
      </c>
    </row>
    <row r="32" ht="24.949999999999999" customHeight="1">
      <c r="A32" s="39" t="s">
        <v>73</v>
      </c>
      <c r="B32" s="61" t="s">
        <v>74</v>
      </c>
      <c r="C32" s="56">
        <f t="shared" si="9"/>
        <v>578864</v>
      </c>
      <c r="D32" s="60"/>
      <c r="E32" s="60">
        <v>578864</v>
      </c>
    </row>
    <row r="33" ht="24.949999999999999" customHeight="1">
      <c r="A33" s="39" t="s">
        <v>75</v>
      </c>
      <c r="B33" s="61" t="s">
        <v>76</v>
      </c>
      <c r="C33" s="56">
        <f t="shared" si="9"/>
        <v>80000</v>
      </c>
      <c r="D33" s="60"/>
      <c r="E33" s="40">
        <v>80000</v>
      </c>
    </row>
    <row r="34" ht="24.949999999999999" customHeight="1">
      <c r="A34" s="61" t="s">
        <v>77</v>
      </c>
      <c r="B34" s="61" t="s">
        <v>78</v>
      </c>
      <c r="C34" s="56">
        <f t="shared" si="9"/>
        <v>250000</v>
      </c>
      <c r="D34" s="60"/>
      <c r="E34" s="60">
        <f>XFD35</f>
        <v>250000</v>
      </c>
    </row>
    <row r="35" ht="24.949999999999999" customHeight="1">
      <c r="A35" s="39" t="s">
        <v>79</v>
      </c>
      <c r="B35" s="61" t="s">
        <v>80</v>
      </c>
      <c r="C35" s="56">
        <f t="shared" si="9"/>
        <v>250000</v>
      </c>
      <c r="D35" s="60"/>
      <c r="E35" s="40">
        <v>250000</v>
      </c>
    </row>
    <row r="36" ht="24.949999999999999" customHeight="1">
      <c r="A36" s="38" t="s">
        <v>81</v>
      </c>
      <c r="B36" s="61" t="s">
        <v>13</v>
      </c>
      <c r="C36" s="56">
        <f t="shared" si="9"/>
        <v>649124</v>
      </c>
      <c r="D36" s="60">
        <f>XFD37+XFD39</f>
        <v>149124</v>
      </c>
      <c r="E36" s="60">
        <f>XFD39</f>
        <v>500000</v>
      </c>
    </row>
    <row r="37" ht="24.949999999999999" customHeight="1">
      <c r="A37" s="38" t="s">
        <v>82</v>
      </c>
      <c r="B37" s="61" t="s">
        <v>83</v>
      </c>
      <c r="C37" s="56">
        <f t="shared" si="9"/>
        <v>149124</v>
      </c>
      <c r="D37" s="60">
        <f>XFD38</f>
        <v>149124</v>
      </c>
      <c r="E37" s="60"/>
    </row>
    <row r="38" ht="24.949999999999999" customHeight="1">
      <c r="A38" s="39" t="s">
        <v>84</v>
      </c>
      <c r="B38" s="61" t="s">
        <v>85</v>
      </c>
      <c r="C38" s="56">
        <f t="shared" si="9"/>
        <v>149124</v>
      </c>
      <c r="D38" s="40">
        <v>149124</v>
      </c>
      <c r="E38" s="60"/>
    </row>
    <row r="39" ht="24.949999999999999" customHeight="1">
      <c r="A39" s="38" t="s">
        <v>86</v>
      </c>
      <c r="B39" s="61" t="s">
        <v>87</v>
      </c>
      <c r="C39" s="56">
        <f t="shared" si="9"/>
        <v>500000</v>
      </c>
      <c r="D39" s="60"/>
      <c r="E39" s="60">
        <f>XFD40</f>
        <v>500000</v>
      </c>
    </row>
    <row r="40" ht="24.949999999999999" customHeight="1">
      <c r="A40" s="38" t="s">
        <v>88</v>
      </c>
      <c r="B40" s="61" t="s">
        <v>89</v>
      </c>
      <c r="C40" s="56">
        <f t="shared" si="9"/>
        <v>500000</v>
      </c>
      <c r="D40" s="60"/>
      <c r="E40" s="40">
        <v>500000</v>
      </c>
    </row>
    <row r="41" ht="24.949999999999999" customHeight="1">
      <c r="A41" s="38" t="s">
        <v>90</v>
      </c>
      <c r="B41" s="61" t="s">
        <v>91</v>
      </c>
      <c r="C41" s="56">
        <f t="shared" ref="C41:C42" si="10">XFD42</f>
        <v>1260000</v>
      </c>
      <c r="D41" s="60"/>
      <c r="E41" s="60">
        <f t="shared" ref="E41:E42" si="11">XFD42</f>
        <v>1260000</v>
      </c>
    </row>
    <row r="42" ht="24.949999999999999" customHeight="1">
      <c r="A42" s="38" t="s">
        <v>92</v>
      </c>
      <c r="B42" s="61" t="s">
        <v>93</v>
      </c>
      <c r="C42" s="56">
        <f t="shared" si="10"/>
        <v>1260000</v>
      </c>
      <c r="D42" s="60"/>
      <c r="E42" s="60">
        <f t="shared" si="11"/>
        <v>1260000</v>
      </c>
    </row>
    <row r="43" ht="24.949999999999999" customHeight="1">
      <c r="A43" s="38" t="s">
        <v>94</v>
      </c>
      <c r="B43" s="61" t="s">
        <v>95</v>
      </c>
      <c r="C43" s="56">
        <f t="shared" ref="C43:C103" si="12">XFD43+XFD43+XFD43+XFD43+XFD43</f>
        <v>1260000</v>
      </c>
      <c r="D43" s="56"/>
      <c r="E43" s="40">
        <v>1260000</v>
      </c>
    </row>
    <row r="44" ht="24.949999999999999" customHeight="1">
      <c r="A44" s="38" t="s">
        <v>96</v>
      </c>
      <c r="B44" s="61" t="s">
        <v>17</v>
      </c>
      <c r="C44" s="56">
        <f>XFD45+XFD47+XFD50+XFD55+XFD59+XFD61+XFD63+XFD68+XFD70+XFD72+XFD74+XFD76+XFD57</f>
        <v>68238283.50999999</v>
      </c>
      <c r="D44" s="60">
        <f>XFD45+XFD47+XFD50</f>
        <v>8113189.4399999995</v>
      </c>
      <c r="E44" s="60">
        <f>XFD45+XFD47+XFD50+XFD55+XFD57+XFD59+XFD61+XFD63+XFD68+XFD70+XFD72+XFD74+XFD76</f>
        <v>60125094.07</v>
      </c>
    </row>
    <row r="45" ht="24.949999999999999" customHeight="1">
      <c r="A45" s="38" t="s">
        <v>97</v>
      </c>
      <c r="B45" s="61" t="s">
        <v>98</v>
      </c>
      <c r="C45" s="56">
        <f t="shared" si="12"/>
        <v>34000</v>
      </c>
      <c r="D45" s="60"/>
      <c r="E45" s="60">
        <f>XFD46</f>
        <v>34000</v>
      </c>
    </row>
    <row r="46" ht="24.949999999999999" customHeight="1">
      <c r="A46" s="38" t="s">
        <v>99</v>
      </c>
      <c r="B46" s="61" t="s">
        <v>100</v>
      </c>
      <c r="C46" s="56">
        <f t="shared" si="12"/>
        <v>34000</v>
      </c>
      <c r="D46" s="60"/>
      <c r="E46" s="40">
        <v>34000</v>
      </c>
    </row>
    <row r="47" ht="24.949999999999999" customHeight="1">
      <c r="A47" s="38" t="s">
        <v>101</v>
      </c>
      <c r="B47" s="61" t="s">
        <v>102</v>
      </c>
      <c r="C47" s="56">
        <f t="shared" si="12"/>
        <v>38594474.57</v>
      </c>
      <c r="D47" s="60"/>
      <c r="E47" s="60">
        <f>XFD48+XFD49</f>
        <v>38594474.57</v>
      </c>
    </row>
    <row r="48" ht="24.949999999999999" customHeight="1">
      <c r="A48" s="38" t="s">
        <v>103</v>
      </c>
      <c r="B48" s="61" t="s">
        <v>104</v>
      </c>
      <c r="C48" s="56">
        <f t="shared" si="12"/>
        <v>37958864.57</v>
      </c>
      <c r="D48" s="60"/>
      <c r="E48" s="37">
        <v>37958864.57</v>
      </c>
    </row>
    <row r="49" ht="24.949999999999999" customHeight="1">
      <c r="A49" s="38" t="s">
        <v>105</v>
      </c>
      <c r="B49" s="61" t="s">
        <v>106</v>
      </c>
      <c r="C49" s="56">
        <f t="shared" si="12"/>
        <v>635610</v>
      </c>
      <c r="D49" s="60"/>
      <c r="E49" s="37">
        <v>635610</v>
      </c>
    </row>
    <row r="50" ht="24.949999999999999" customHeight="1">
      <c r="A50" s="38" t="s">
        <v>107</v>
      </c>
      <c r="B50" s="61" t="s">
        <v>108</v>
      </c>
      <c r="C50" s="56">
        <f t="shared" si="12"/>
        <v>10071874.08</v>
      </c>
      <c r="D50" s="60">
        <f>XFD51+XFD52+XFD53+XFD54</f>
        <v>8113189.4399999995</v>
      </c>
      <c r="E50" s="60">
        <f>XFD51+XFD52+XFD53+XFD54</f>
        <v>1958684.6399999999</v>
      </c>
    </row>
    <row r="51" ht="24.949999999999999" customHeight="1">
      <c r="A51" s="38" t="s">
        <v>109</v>
      </c>
      <c r="B51" s="61" t="s">
        <v>110</v>
      </c>
      <c r="C51" s="56">
        <f t="shared" si="12"/>
        <v>1284516</v>
      </c>
      <c r="D51" s="62">
        <v>1284516</v>
      </c>
      <c r="E51" s="63"/>
    </row>
    <row r="52" ht="24.949999999999999" customHeight="1">
      <c r="A52" s="38" t="s">
        <v>111</v>
      </c>
      <c r="B52" s="39" t="s">
        <v>112</v>
      </c>
      <c r="C52" s="56">
        <f t="shared" si="12"/>
        <v>4552448.96</v>
      </c>
      <c r="D52" s="40">
        <v>4552448.96</v>
      </c>
      <c r="E52" s="64"/>
    </row>
    <row r="53" ht="24.949999999999999" customHeight="1">
      <c r="A53" s="38" t="s">
        <v>113</v>
      </c>
      <c r="B53" s="39" t="s">
        <v>114</v>
      </c>
      <c r="C53" s="56">
        <f t="shared" si="12"/>
        <v>2276224.48</v>
      </c>
      <c r="D53" s="40">
        <v>2276224.48</v>
      </c>
      <c r="E53" s="64"/>
    </row>
    <row r="54" ht="24.949999999999999" customHeight="1">
      <c r="A54" s="38" t="s">
        <v>115</v>
      </c>
      <c r="B54" s="39" t="s">
        <v>116</v>
      </c>
      <c r="C54" s="56">
        <f t="shared" si="12"/>
        <v>1958684.6399999999</v>
      </c>
      <c r="D54" s="63"/>
      <c r="E54" s="37">
        <v>1958684.6399999999</v>
      </c>
    </row>
    <row r="55" ht="24.949999999999999" customHeight="1">
      <c r="A55" s="38" t="s">
        <v>117</v>
      </c>
      <c r="B55" s="39" t="s">
        <v>118</v>
      </c>
      <c r="C55" s="56">
        <f t="shared" si="12"/>
        <v>140000</v>
      </c>
      <c r="D55" s="63"/>
      <c r="E55" s="64">
        <f>XFD56</f>
        <v>140000</v>
      </c>
    </row>
    <row r="56" ht="24.949999999999999" customHeight="1">
      <c r="A56" s="38" t="s">
        <v>119</v>
      </c>
      <c r="B56" s="39" t="s">
        <v>120</v>
      </c>
      <c r="C56" s="56">
        <f t="shared" si="12"/>
        <v>140000</v>
      </c>
      <c r="D56" s="63"/>
      <c r="E56" s="40">
        <v>140000</v>
      </c>
    </row>
    <row r="57" ht="24.949999999999999" customHeight="1">
      <c r="A57" s="38" t="s">
        <v>121</v>
      </c>
      <c r="B57" s="39" t="s">
        <v>122</v>
      </c>
      <c r="C57" s="56">
        <f t="shared" si="12"/>
        <v>1110610</v>
      </c>
      <c r="D57" s="63"/>
      <c r="E57" s="64">
        <f>XFD58</f>
        <v>1110610</v>
      </c>
    </row>
    <row r="58" ht="24.949999999999999" customHeight="1">
      <c r="A58" s="38" t="s">
        <v>123</v>
      </c>
      <c r="B58" s="39" t="s">
        <v>124</v>
      </c>
      <c r="C58" s="56">
        <f t="shared" si="12"/>
        <v>1110610</v>
      </c>
      <c r="D58" s="63"/>
      <c r="E58" s="40">
        <v>1110610</v>
      </c>
    </row>
    <row r="59" ht="24.949999999999999" customHeight="1">
      <c r="A59" s="38" t="s">
        <v>125</v>
      </c>
      <c r="B59" s="39" t="s">
        <v>126</v>
      </c>
      <c r="C59" s="56">
        <f t="shared" si="12"/>
        <v>323447.96000000002</v>
      </c>
      <c r="D59" s="63"/>
      <c r="E59" s="64">
        <f>XFD60</f>
        <v>323447.96000000002</v>
      </c>
    </row>
    <row r="60" ht="24.949999999999999" customHeight="1">
      <c r="A60" s="38" t="s">
        <v>127</v>
      </c>
      <c r="B60" s="39" t="s">
        <v>128</v>
      </c>
      <c r="C60" s="56">
        <f t="shared" si="12"/>
        <v>323447.96000000002</v>
      </c>
      <c r="D60" s="63"/>
      <c r="E60" s="40">
        <v>323447.96000000002</v>
      </c>
    </row>
    <row r="61" ht="24.949999999999999" customHeight="1">
      <c r="A61" s="38" t="s">
        <v>129</v>
      </c>
      <c r="B61" s="39" t="s">
        <v>130</v>
      </c>
      <c r="C61" s="56">
        <f t="shared" si="12"/>
        <v>1717250</v>
      </c>
      <c r="D61" s="63"/>
      <c r="E61" s="64">
        <f>XFD62</f>
        <v>1717250</v>
      </c>
    </row>
    <row r="62" ht="24.949999999999999" customHeight="1">
      <c r="A62" s="38" t="s">
        <v>131</v>
      </c>
      <c r="B62" s="39" t="s">
        <v>132</v>
      </c>
      <c r="C62" s="56">
        <f t="shared" si="12"/>
        <v>1717250</v>
      </c>
      <c r="D62" s="63"/>
      <c r="E62" s="40">
        <v>1717250</v>
      </c>
    </row>
    <row r="63" ht="24.949999999999999" customHeight="1">
      <c r="A63" s="38" t="s">
        <v>133</v>
      </c>
      <c r="B63" s="39" t="s">
        <v>134</v>
      </c>
      <c r="C63" s="56">
        <f t="shared" si="12"/>
        <v>3677826.8999999999</v>
      </c>
      <c r="D63" s="63"/>
      <c r="E63" s="64">
        <f>XFD64+XFD65+XFD66+XFD67</f>
        <v>3677826.8999999999</v>
      </c>
    </row>
    <row r="64" ht="24.949999999999999" customHeight="1">
      <c r="A64" s="38" t="s">
        <v>135</v>
      </c>
      <c r="B64" s="39" t="s">
        <v>136</v>
      </c>
      <c r="C64" s="56">
        <f t="shared" si="12"/>
        <v>118800</v>
      </c>
      <c r="D64" s="63"/>
      <c r="E64" s="40">
        <v>118800</v>
      </c>
    </row>
    <row r="65" ht="24.949999999999999" customHeight="1">
      <c r="A65" s="38" t="s">
        <v>137</v>
      </c>
      <c r="B65" s="39" t="s">
        <v>138</v>
      </c>
      <c r="C65" s="56">
        <f t="shared" si="12"/>
        <v>94000</v>
      </c>
      <c r="D65" s="63"/>
      <c r="E65" s="40">
        <v>94000</v>
      </c>
    </row>
    <row r="66" ht="24.949999999999999" customHeight="1">
      <c r="A66" s="38" t="s">
        <v>139</v>
      </c>
      <c r="B66" s="39" t="s">
        <v>140</v>
      </c>
      <c r="C66" s="56">
        <f t="shared" si="12"/>
        <v>2395000</v>
      </c>
      <c r="D66" s="63"/>
      <c r="E66" s="40">
        <v>2395000</v>
      </c>
    </row>
    <row r="67" ht="24.949999999999999" customHeight="1">
      <c r="A67" s="38" t="s">
        <v>141</v>
      </c>
      <c r="B67" s="39" t="s">
        <v>142</v>
      </c>
      <c r="C67" s="56">
        <f t="shared" si="12"/>
        <v>1070026.8999999999</v>
      </c>
      <c r="D67" s="63"/>
      <c r="E67" s="37">
        <v>1070026.8999999999</v>
      </c>
    </row>
    <row r="68" ht="24.949999999999999" customHeight="1">
      <c r="A68" s="38" t="s">
        <v>143</v>
      </c>
      <c r="B68" s="39" t="s">
        <v>144</v>
      </c>
      <c r="C68" s="56">
        <f t="shared" si="12"/>
        <v>10000000</v>
      </c>
      <c r="D68" s="63"/>
      <c r="E68" s="64">
        <f>XFD69</f>
        <v>10000000</v>
      </c>
    </row>
    <row r="69" ht="24.949999999999999" customHeight="1">
      <c r="A69" s="38" t="s">
        <v>145</v>
      </c>
      <c r="B69" s="39" t="s">
        <v>146</v>
      </c>
      <c r="C69" s="56">
        <f t="shared" si="12"/>
        <v>10000000</v>
      </c>
      <c r="D69" s="63"/>
      <c r="E69" s="40">
        <v>10000000</v>
      </c>
    </row>
    <row r="70" ht="24.949999999999999" customHeight="1">
      <c r="A70" s="38" t="s">
        <v>147</v>
      </c>
      <c r="B70" s="39" t="s">
        <v>148</v>
      </c>
      <c r="C70" s="56">
        <f t="shared" si="12"/>
        <v>108000</v>
      </c>
      <c r="D70" s="63"/>
      <c r="E70" s="64">
        <f>XFD71</f>
        <v>108000</v>
      </c>
    </row>
    <row r="71" ht="24.949999999999999" customHeight="1">
      <c r="A71" s="38" t="s">
        <v>149</v>
      </c>
      <c r="B71" s="39" t="s">
        <v>150</v>
      </c>
      <c r="C71" s="56">
        <f t="shared" si="12"/>
        <v>108000</v>
      </c>
      <c r="D71" s="63"/>
      <c r="E71" s="40">
        <v>108000</v>
      </c>
    </row>
    <row r="72" ht="24.949999999999999" customHeight="1">
      <c r="A72" s="38" t="s">
        <v>151</v>
      </c>
      <c r="B72" s="39" t="s">
        <v>152</v>
      </c>
      <c r="C72" s="56">
        <f t="shared" si="12"/>
        <v>1610800</v>
      </c>
      <c r="D72" s="63"/>
      <c r="E72" s="64">
        <f>XFD73</f>
        <v>1610800</v>
      </c>
    </row>
    <row r="73" ht="24.949999999999999" customHeight="1">
      <c r="A73" s="38" t="s">
        <v>153</v>
      </c>
      <c r="B73" s="39" t="s">
        <v>154</v>
      </c>
      <c r="C73" s="56">
        <f t="shared" si="12"/>
        <v>1610800</v>
      </c>
      <c r="D73" s="63"/>
      <c r="E73" s="40">
        <v>1610800</v>
      </c>
    </row>
    <row r="74" ht="24.949999999999999" customHeight="1">
      <c r="A74" s="38" t="s">
        <v>155</v>
      </c>
      <c r="B74" s="39" t="s">
        <v>156</v>
      </c>
      <c r="C74" s="56">
        <f t="shared" si="12"/>
        <v>30000</v>
      </c>
      <c r="D74" s="63"/>
      <c r="E74" s="64">
        <f t="shared" ref="E74:E86" si="13">XFD75</f>
        <v>30000</v>
      </c>
    </row>
    <row r="75" ht="24.949999999999999" customHeight="1">
      <c r="A75" s="38" t="s">
        <v>157</v>
      </c>
      <c r="B75" s="39" t="s">
        <v>158</v>
      </c>
      <c r="C75" s="56">
        <f t="shared" si="12"/>
        <v>30000</v>
      </c>
      <c r="D75" s="63"/>
      <c r="E75" s="40">
        <v>30000</v>
      </c>
    </row>
    <row r="76" ht="24.949999999999999" customHeight="1">
      <c r="A76" s="38" t="s">
        <v>159</v>
      </c>
      <c r="B76" s="39" t="s">
        <v>160</v>
      </c>
      <c r="C76" s="56">
        <f t="shared" si="12"/>
        <v>820000</v>
      </c>
      <c r="D76" s="63"/>
      <c r="E76" s="64">
        <f t="shared" si="13"/>
        <v>820000</v>
      </c>
    </row>
    <row r="77" ht="24.949999999999999" customHeight="1">
      <c r="A77" s="38" t="s">
        <v>161</v>
      </c>
      <c r="B77" s="39" t="s">
        <v>162</v>
      </c>
      <c r="C77" s="56">
        <f t="shared" si="12"/>
        <v>820000</v>
      </c>
      <c r="D77" s="63"/>
      <c r="E77" s="40">
        <v>820000</v>
      </c>
    </row>
    <row r="78" ht="24.949999999999999" customHeight="1">
      <c r="A78" s="38" t="s">
        <v>163</v>
      </c>
      <c r="B78" s="39" t="s">
        <v>19</v>
      </c>
      <c r="C78" s="56">
        <f t="shared" si="12"/>
        <v>8263864.7799999993</v>
      </c>
      <c r="D78" s="63">
        <f>XFD79+XFD81+XFD83+XFD86</f>
        <v>3788864.7799999998</v>
      </c>
      <c r="E78" s="64">
        <f>XFD79+XFD81+XFD86</f>
        <v>4475000</v>
      </c>
    </row>
    <row r="79" ht="24.949999999999999" customHeight="1">
      <c r="A79" s="38" t="s">
        <v>164</v>
      </c>
      <c r="B79" s="39" t="s">
        <v>165</v>
      </c>
      <c r="C79" s="56">
        <f t="shared" si="12"/>
        <v>200000</v>
      </c>
      <c r="D79" s="63"/>
      <c r="E79" s="64">
        <f t="shared" si="13"/>
        <v>200000</v>
      </c>
    </row>
    <row r="80" ht="24.949999999999999" customHeight="1">
      <c r="A80" s="38" t="s">
        <v>166</v>
      </c>
      <c r="B80" s="39" t="s">
        <v>167</v>
      </c>
      <c r="C80" s="56">
        <f t="shared" si="12"/>
        <v>200000</v>
      </c>
      <c r="D80" s="63"/>
      <c r="E80" s="40">
        <v>200000</v>
      </c>
    </row>
    <row r="81" ht="24.949999999999999" customHeight="1">
      <c r="A81" s="38" t="s">
        <v>168</v>
      </c>
      <c r="B81" s="39" t="s">
        <v>169</v>
      </c>
      <c r="C81" s="56">
        <f t="shared" si="12"/>
        <v>1175000</v>
      </c>
      <c r="D81" s="63"/>
      <c r="E81" s="64">
        <f t="shared" si="13"/>
        <v>1175000</v>
      </c>
    </row>
    <row r="82" ht="24.949999999999999" customHeight="1">
      <c r="A82" s="38" t="s">
        <v>170</v>
      </c>
      <c r="B82" s="39" t="s">
        <v>171</v>
      </c>
      <c r="C82" s="56">
        <f t="shared" si="12"/>
        <v>1175000</v>
      </c>
      <c r="D82" s="63"/>
      <c r="E82" s="40">
        <v>1175000</v>
      </c>
    </row>
    <row r="83" ht="24.949999999999999" customHeight="1">
      <c r="A83" s="38" t="s">
        <v>172</v>
      </c>
      <c r="B83" s="39" t="s">
        <v>173</v>
      </c>
      <c r="C83" s="56">
        <f t="shared" si="12"/>
        <v>3788864.7799999998</v>
      </c>
      <c r="D83" s="63">
        <f>XFD84+XFD85</f>
        <v>3788864.7799999998</v>
      </c>
      <c r="E83" s="64"/>
    </row>
    <row r="84" ht="24.949999999999999" customHeight="1">
      <c r="A84" s="38" t="s">
        <v>174</v>
      </c>
      <c r="B84" s="39" t="s">
        <v>175</v>
      </c>
      <c r="C84" s="56">
        <f t="shared" si="12"/>
        <v>3698864.7799999998</v>
      </c>
      <c r="D84" s="40">
        <v>3698864.7799999998</v>
      </c>
      <c r="E84" s="64"/>
    </row>
    <row r="85" ht="24.949999999999999" customHeight="1">
      <c r="A85" s="38" t="s">
        <v>176</v>
      </c>
      <c r="B85" s="39" t="s">
        <v>177</v>
      </c>
      <c r="C85" s="56">
        <f t="shared" si="12"/>
        <v>90000</v>
      </c>
      <c r="D85" s="40">
        <v>90000</v>
      </c>
      <c r="E85" s="64"/>
    </row>
    <row r="86" ht="24.949999999999999" customHeight="1">
      <c r="A86" s="38" t="s">
        <v>178</v>
      </c>
      <c r="B86" s="39" t="s">
        <v>179</v>
      </c>
      <c r="C86" s="56">
        <f t="shared" si="12"/>
        <v>3100000</v>
      </c>
      <c r="D86" s="63"/>
      <c r="E86" s="64">
        <f t="shared" si="13"/>
        <v>3100000</v>
      </c>
    </row>
    <row r="87" ht="24.949999999999999" customHeight="1">
      <c r="A87" s="38" t="s">
        <v>180</v>
      </c>
      <c r="B87" s="39" t="s">
        <v>181</v>
      </c>
      <c r="C87" s="56">
        <f t="shared" si="12"/>
        <v>3100000</v>
      </c>
      <c r="D87" s="40"/>
      <c r="E87" s="40">
        <v>3100000</v>
      </c>
    </row>
    <row r="88" ht="24.949999999999999" customHeight="1">
      <c r="A88" s="38" t="s">
        <v>182</v>
      </c>
      <c r="B88" s="39" t="s">
        <v>21</v>
      </c>
      <c r="C88" s="56">
        <f t="shared" si="12"/>
        <v>67054135.820000008</v>
      </c>
      <c r="D88" s="63"/>
      <c r="E88" s="64">
        <f>XFD89+XFD92+XFD94+XFD96</f>
        <v>67054135.820000008</v>
      </c>
    </row>
    <row r="89" ht="24.949999999999999" customHeight="1">
      <c r="A89" s="38" t="s">
        <v>183</v>
      </c>
      <c r="B89" s="39" t="s">
        <v>184</v>
      </c>
      <c r="C89" s="56">
        <f t="shared" si="12"/>
        <v>11771040</v>
      </c>
      <c r="D89" s="63"/>
      <c r="E89" s="64">
        <f>XFD90+XFD91</f>
        <v>11771040</v>
      </c>
    </row>
    <row r="90" ht="24.949999999999999" customHeight="1">
      <c r="A90" s="38" t="s">
        <v>185</v>
      </c>
      <c r="B90" s="39" t="s">
        <v>186</v>
      </c>
      <c r="C90" s="56">
        <f t="shared" si="12"/>
        <v>248600</v>
      </c>
      <c r="D90" s="63"/>
      <c r="E90" s="37">
        <v>248600</v>
      </c>
    </row>
    <row r="91" ht="24.949999999999999" customHeight="1">
      <c r="A91" s="38" t="s">
        <v>187</v>
      </c>
      <c r="B91" s="39" t="s">
        <v>188</v>
      </c>
      <c r="C91" s="56">
        <f t="shared" si="12"/>
        <v>11522440</v>
      </c>
      <c r="D91" s="63"/>
      <c r="E91" s="37">
        <v>11522440</v>
      </c>
    </row>
    <row r="92" ht="24.949999999999999" customHeight="1">
      <c r="A92" s="38" t="s">
        <v>189</v>
      </c>
      <c r="B92" s="39" t="s">
        <v>190</v>
      </c>
      <c r="C92" s="56">
        <f t="shared" si="12"/>
        <v>29117246.559999999</v>
      </c>
      <c r="D92" s="63"/>
      <c r="E92" s="64">
        <f>XFD93</f>
        <v>29117246.559999999</v>
      </c>
    </row>
    <row r="93" ht="24.949999999999999" customHeight="1">
      <c r="A93" s="38" t="s">
        <v>191</v>
      </c>
      <c r="B93" s="39" t="s">
        <v>192</v>
      </c>
      <c r="C93" s="56">
        <f t="shared" si="12"/>
        <v>29117246.559999999</v>
      </c>
      <c r="D93" s="63"/>
      <c r="E93" s="40">
        <v>29117246.559999999</v>
      </c>
    </row>
    <row r="94" ht="24.949999999999999" customHeight="1">
      <c r="A94" s="38" t="s">
        <v>193</v>
      </c>
      <c r="B94" s="39" t="s">
        <v>194</v>
      </c>
      <c r="C94" s="56">
        <f t="shared" si="12"/>
        <v>9876182.5999999996</v>
      </c>
      <c r="D94" s="63"/>
      <c r="E94" s="64">
        <f>XFD95</f>
        <v>9876182.5999999996</v>
      </c>
    </row>
    <row r="95" ht="24.949999999999999" customHeight="1">
      <c r="A95" s="38" t="s">
        <v>195</v>
      </c>
      <c r="B95" s="39" t="s">
        <v>196</v>
      </c>
      <c r="C95" s="56">
        <f t="shared" si="12"/>
        <v>9876182.5999999996</v>
      </c>
      <c r="D95" s="63"/>
      <c r="E95" s="40">
        <v>9876182.5999999996</v>
      </c>
    </row>
    <row r="96" ht="24.949999999999999" customHeight="1">
      <c r="A96" s="38" t="s">
        <v>197</v>
      </c>
      <c r="B96" s="39" t="s">
        <v>198</v>
      </c>
      <c r="C96" s="56">
        <f t="shared" si="12"/>
        <v>16289666.66</v>
      </c>
      <c r="D96" s="63"/>
      <c r="E96" s="64">
        <f>XFD97</f>
        <v>16289666.66</v>
      </c>
    </row>
    <row r="97" ht="24.949999999999999" customHeight="1">
      <c r="A97" s="38" t="s">
        <v>199</v>
      </c>
      <c r="B97" s="39" t="s">
        <v>200</v>
      </c>
      <c r="C97" s="56">
        <f t="shared" si="12"/>
        <v>16289666.66</v>
      </c>
      <c r="D97" s="63"/>
      <c r="E97" s="40">
        <v>16289666.66</v>
      </c>
    </row>
    <row r="98" ht="24.949999999999999" customHeight="1">
      <c r="A98" s="38" t="s">
        <v>201</v>
      </c>
      <c r="B98" s="39" t="s">
        <v>23</v>
      </c>
      <c r="C98" s="56">
        <f t="shared" si="12"/>
        <v>7105760.7200000007</v>
      </c>
      <c r="D98" s="63">
        <f>XFD99+XFD101</f>
        <v>7079760.7200000007</v>
      </c>
      <c r="E98" s="64">
        <f>XFD99</f>
        <v>26000</v>
      </c>
    </row>
    <row r="99" ht="24.949999999999999" customHeight="1">
      <c r="A99" s="38" t="s">
        <v>202</v>
      </c>
      <c r="B99" s="39" t="s">
        <v>203</v>
      </c>
      <c r="C99" s="56">
        <f t="shared" si="12"/>
        <v>26000</v>
      </c>
      <c r="D99" s="63"/>
      <c r="E99" s="64">
        <f>XFD100</f>
        <v>26000</v>
      </c>
    </row>
    <row r="100" ht="24.949999999999999" customHeight="1">
      <c r="A100" s="38" t="s">
        <v>204</v>
      </c>
      <c r="B100" s="39" t="s">
        <v>205</v>
      </c>
      <c r="C100" s="56">
        <f t="shared" si="12"/>
        <v>26000</v>
      </c>
      <c r="D100" s="63"/>
      <c r="E100" s="40">
        <v>26000</v>
      </c>
    </row>
    <row r="101" ht="24.949999999999999" customHeight="1">
      <c r="A101" s="38" t="s">
        <v>206</v>
      </c>
      <c r="B101" s="39" t="s">
        <v>207</v>
      </c>
      <c r="C101" s="56">
        <f t="shared" si="12"/>
        <v>7079760.7200000007</v>
      </c>
      <c r="D101" s="63">
        <f>XFD102+XFD103</f>
        <v>7079760.7200000007</v>
      </c>
      <c r="E101" s="64"/>
    </row>
    <row r="102" ht="24.949999999999999" customHeight="1">
      <c r="A102" s="38" t="s">
        <v>208</v>
      </c>
      <c r="B102" s="39" t="s">
        <v>209</v>
      </c>
      <c r="C102" s="56">
        <f t="shared" si="12"/>
        <v>3783696.7200000002</v>
      </c>
      <c r="D102" s="40">
        <v>3783696.7200000002</v>
      </c>
      <c r="E102" s="64"/>
    </row>
    <row r="103" ht="24.949999999999999" customHeight="1">
      <c r="A103" s="38" t="s">
        <v>210</v>
      </c>
      <c r="B103" s="39" t="s">
        <v>211</v>
      </c>
      <c r="C103" s="56">
        <f t="shared" si="12"/>
        <v>3296064</v>
      </c>
      <c r="D103" s="40">
        <v>3296064</v>
      </c>
      <c r="E103" s="64"/>
    </row>
    <row r="104" ht="24.949999999999999" customHeight="1">
      <c r="A104" s="66"/>
      <c r="B104" s="67" t="s">
        <v>37</v>
      </c>
      <c r="C104" s="82">
        <f>XFD5+XFD30+XFD36+XFD41+XFD44+XFD78+XFD88+XFD98</f>
        <v>215422498.57000002</v>
      </c>
      <c r="D104" s="63">
        <f>XFD5+XFD36+XFD44+XFD78+XFD98</f>
        <v>56711894.68</v>
      </c>
      <c r="E104" s="64">
        <f>XFD5+XFD30+XFD36+XFD41+XFD44+XFD78+XFD88+XFD98</f>
        <v>158710603.88999999</v>
      </c>
    </row>
  </sheetData>
  <mergeCells count="27">
    <mergeCell ref="A2:E2"/>
    <mergeCell ref="F4:G4"/>
    <mergeCell ref="F5:G5"/>
    <mergeCell ref="F6:G6"/>
    <mergeCell ref="F7:G7"/>
    <mergeCell ref="F8:G8"/>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34" zoomScale="100" workbookViewId="0">
      <selection activeCell="A1" activeCellId="0" sqref="1:16384"/>
    </sheetView>
  </sheetViews>
  <sheetFormatPr baseColWidth="8" defaultRowHeight="13.5" customHeight="1"/>
  <cols>
    <col customWidth="1" min="1" max="1" style="25" width="15"/>
    <col customWidth="1" min="2" max="2" style="25" width="18.5"/>
    <col customWidth="1" min="3" max="3" style="25" width="13.625"/>
    <col customWidth="1" min="4" max="4" style="25" width="14.75"/>
    <col customWidth="1" min="5" max="5" style="83" width="15.5"/>
    <col customWidth="1" min="6" max="6" style="25" width="15.125"/>
    <col customWidth="1" min="7" max="7" style="25" width="13.125"/>
    <col customWidth="1" min="8" max="8" style="25" width="9"/>
    <col customWidth="1" min="9" max="9" style="25" width="19.5"/>
    <col customWidth="1" min="10" max="257" style="25" width="9"/>
  </cols>
  <sheetData>
    <row r="1" ht="21" customHeight="1">
      <c r="A1" s="68" t="s">
        <v>259</v>
      </c>
    </row>
    <row r="2" ht="18">
      <c r="A2" s="49" t="s">
        <v>260</v>
      </c>
      <c r="B2" s="49"/>
      <c r="C2" s="49"/>
      <c r="D2" s="49"/>
      <c r="E2" s="84"/>
      <c r="F2" s="49"/>
      <c r="G2" s="49"/>
    </row>
    <row r="3" ht="13.5">
      <c r="F3" s="76" t="s">
        <v>2</v>
      </c>
    </row>
    <row r="4" ht="23.25" customHeight="1">
      <c r="A4" s="52" t="s">
        <v>261</v>
      </c>
      <c r="B4" s="52" t="s">
        <v>262</v>
      </c>
      <c r="C4" s="52" t="s">
        <v>263</v>
      </c>
      <c r="D4" s="52" t="s">
        <v>264</v>
      </c>
      <c r="E4" s="53" t="s">
        <v>37</v>
      </c>
      <c r="F4" s="52" t="s">
        <v>265</v>
      </c>
      <c r="G4" s="52" t="s">
        <v>266</v>
      </c>
    </row>
    <row r="5" ht="21" customHeight="1">
      <c r="A5" s="85">
        <v>501</v>
      </c>
      <c r="B5" s="71" t="s">
        <v>267</v>
      </c>
      <c r="C5" s="71">
        <v>301</v>
      </c>
      <c r="D5" s="71" t="s">
        <v>268</v>
      </c>
      <c r="E5" s="86">
        <f>SUM(XFD6:XFD13)</f>
        <v>48660333</v>
      </c>
      <c r="F5" s="87">
        <f>SUM(XFD6:XFD13)</f>
        <v>48660333</v>
      </c>
      <c r="G5" s="88"/>
    </row>
    <row r="6" ht="21" customHeight="1">
      <c r="A6" s="85">
        <v>50101</v>
      </c>
      <c r="B6" s="71" t="s">
        <v>269</v>
      </c>
      <c r="C6" s="89">
        <v>30101</v>
      </c>
      <c r="D6" s="71" t="s">
        <v>270</v>
      </c>
      <c r="E6" s="86">
        <f t="shared" ref="E6:E13" si="14">XFD6+XFD6</f>
        <v>6686220</v>
      </c>
      <c r="F6" s="90">
        <v>6686220</v>
      </c>
      <c r="G6" s="88"/>
    </row>
    <row r="7" ht="21" customHeight="1">
      <c r="A7" s="85">
        <v>50101</v>
      </c>
      <c r="B7" s="71" t="s">
        <v>269</v>
      </c>
      <c r="C7" s="89">
        <v>30102</v>
      </c>
      <c r="D7" s="71" t="s">
        <v>271</v>
      </c>
      <c r="E7" s="86">
        <f t="shared" si="14"/>
        <v>23155706</v>
      </c>
      <c r="F7" s="90">
        <f>19859642+3296064</f>
        <v>23155706</v>
      </c>
      <c r="G7" s="88"/>
    </row>
    <row r="8" ht="24" customHeight="1">
      <c r="A8" s="91">
        <v>50101</v>
      </c>
      <c r="B8" s="92" t="s">
        <v>269</v>
      </c>
      <c r="C8" s="93">
        <v>30103</v>
      </c>
      <c r="D8" s="55" t="s">
        <v>272</v>
      </c>
      <c r="E8" s="86">
        <f t="shared" si="14"/>
        <v>3128000</v>
      </c>
      <c r="F8" s="90">
        <v>3128000</v>
      </c>
      <c r="G8" s="88"/>
    </row>
    <row r="9" ht="24" customHeight="1">
      <c r="A9" s="91">
        <v>50102</v>
      </c>
      <c r="B9" s="92" t="s">
        <v>273</v>
      </c>
      <c r="C9" s="39" t="s">
        <v>274</v>
      </c>
      <c r="D9" s="55" t="s">
        <v>275</v>
      </c>
      <c r="E9" s="86">
        <f t="shared" si="14"/>
        <v>4523392.8399999999</v>
      </c>
      <c r="F9" s="90">
        <f>734528.06000000006+3698864.7799999998+90000</f>
        <v>4523392.8399999999</v>
      </c>
      <c r="G9" s="88"/>
    </row>
    <row r="10" ht="24" customHeight="1">
      <c r="A10" s="91">
        <v>50102</v>
      </c>
      <c r="B10" s="92" t="s">
        <v>273</v>
      </c>
      <c r="C10" s="39" t="s">
        <v>276</v>
      </c>
      <c r="D10" s="39" t="s">
        <v>277</v>
      </c>
      <c r="E10" s="86">
        <f t="shared" si="14"/>
        <v>4552448.96</v>
      </c>
      <c r="F10" s="90">
        <v>4552448.96</v>
      </c>
      <c r="G10" s="88"/>
    </row>
    <row r="11" ht="24" customHeight="1">
      <c r="A11" s="91">
        <v>50102</v>
      </c>
      <c r="B11" s="92" t="s">
        <v>273</v>
      </c>
      <c r="C11" s="39" t="s">
        <v>278</v>
      </c>
      <c r="D11" s="39" t="s">
        <v>279</v>
      </c>
      <c r="E11" s="86">
        <f t="shared" si="14"/>
        <v>2276224.48</v>
      </c>
      <c r="F11" s="90">
        <v>2276224.48</v>
      </c>
      <c r="G11" s="88"/>
    </row>
    <row r="12" ht="24" customHeight="1">
      <c r="A12" s="91">
        <v>50103</v>
      </c>
      <c r="B12" s="92" t="s">
        <v>280</v>
      </c>
      <c r="C12" s="94" t="s">
        <v>281</v>
      </c>
      <c r="D12" s="39" t="s">
        <v>280</v>
      </c>
      <c r="E12" s="86">
        <f t="shared" si="14"/>
        <v>3783696.7200000002</v>
      </c>
      <c r="F12" s="90">
        <v>3783696.7200000002</v>
      </c>
      <c r="G12" s="88"/>
    </row>
    <row r="13" ht="24" customHeight="1">
      <c r="A13" s="91">
        <v>50199</v>
      </c>
      <c r="B13" s="92" t="s">
        <v>282</v>
      </c>
      <c r="C13" s="39" t="s">
        <v>283</v>
      </c>
      <c r="D13" s="55" t="s">
        <v>282</v>
      </c>
      <c r="E13" s="86">
        <f t="shared" si="14"/>
        <v>554644</v>
      </c>
      <c r="F13" s="90">
        <v>554644</v>
      </c>
      <c r="G13" s="88"/>
    </row>
    <row r="14" ht="24" customHeight="1">
      <c r="A14" s="55">
        <v>502</v>
      </c>
      <c r="B14" s="55" t="s">
        <v>284</v>
      </c>
      <c r="C14" s="55">
        <v>302</v>
      </c>
      <c r="D14" s="55" t="s">
        <v>285</v>
      </c>
      <c r="E14" s="86">
        <f>SUM(XFD15:XFD29)</f>
        <v>7238629.6799999997</v>
      </c>
      <c r="F14" s="87">
        <f>XFD23</f>
        <v>1300320</v>
      </c>
      <c r="G14" s="87">
        <f>SUM(XFD15:XFD29)</f>
        <v>5938309.6799999997</v>
      </c>
    </row>
    <row r="15" ht="24" customHeight="1">
      <c r="A15" s="91">
        <v>50201</v>
      </c>
      <c r="B15" s="92" t="s">
        <v>286</v>
      </c>
      <c r="C15" s="94" t="s">
        <v>287</v>
      </c>
      <c r="D15" s="39" t="s">
        <v>288</v>
      </c>
      <c r="E15" s="86">
        <f t="shared" ref="E15:E29" si="15">XFD15+XFD15</f>
        <v>619200</v>
      </c>
      <c r="F15" s="88"/>
      <c r="G15" s="90">
        <v>619200</v>
      </c>
    </row>
    <row r="16" ht="24" customHeight="1">
      <c r="A16" s="91">
        <v>50201</v>
      </c>
      <c r="B16" s="92" t="s">
        <v>286</v>
      </c>
      <c r="C16" s="94" t="s">
        <v>289</v>
      </c>
      <c r="D16" s="39" t="s">
        <v>290</v>
      </c>
      <c r="E16" s="86">
        <f t="shared" si="15"/>
        <v>103200</v>
      </c>
      <c r="F16" s="88"/>
      <c r="G16" s="90">
        <v>103200</v>
      </c>
    </row>
    <row r="17" ht="24" customHeight="1">
      <c r="A17" s="91">
        <v>50201</v>
      </c>
      <c r="B17" s="92" t="s">
        <v>286</v>
      </c>
      <c r="C17" s="94" t="s">
        <v>291</v>
      </c>
      <c r="D17" s="39" t="s">
        <v>292</v>
      </c>
      <c r="E17" s="86">
        <f t="shared" si="15"/>
        <v>696600</v>
      </c>
      <c r="F17" s="88"/>
      <c r="G17" s="90">
        <v>696600</v>
      </c>
    </row>
    <row r="18" ht="24" customHeight="1">
      <c r="A18" s="91">
        <v>50201</v>
      </c>
      <c r="B18" s="92" t="s">
        <v>286</v>
      </c>
      <c r="C18" s="94" t="s">
        <v>293</v>
      </c>
      <c r="D18" s="39" t="s">
        <v>294</v>
      </c>
      <c r="E18" s="86">
        <f t="shared" si="15"/>
        <v>173000</v>
      </c>
      <c r="F18" s="88"/>
      <c r="G18" s="90">
        <v>173000</v>
      </c>
    </row>
    <row r="19" ht="24" customHeight="1">
      <c r="A19" s="91">
        <v>50201</v>
      </c>
      <c r="B19" s="92" t="s">
        <v>286</v>
      </c>
      <c r="C19" s="94" t="s">
        <v>295</v>
      </c>
      <c r="D19" s="39" t="s">
        <v>296</v>
      </c>
      <c r="E19" s="86">
        <f t="shared" si="15"/>
        <v>520000</v>
      </c>
      <c r="F19" s="88"/>
      <c r="G19" s="90">
        <v>520000</v>
      </c>
    </row>
    <row r="20" ht="24" customHeight="1">
      <c r="A20" s="91">
        <v>50201</v>
      </c>
      <c r="B20" s="92" t="s">
        <v>286</v>
      </c>
      <c r="C20" s="94" t="s">
        <v>297</v>
      </c>
      <c r="D20" s="39" t="s">
        <v>298</v>
      </c>
      <c r="E20" s="86">
        <f t="shared" si="15"/>
        <v>111112</v>
      </c>
      <c r="F20" s="88"/>
      <c r="G20" s="90">
        <v>111112</v>
      </c>
    </row>
    <row r="21" ht="24" customHeight="1">
      <c r="A21" s="91">
        <v>50201</v>
      </c>
      <c r="B21" s="92" t="s">
        <v>286</v>
      </c>
      <c r="C21" s="94" t="s">
        <v>299</v>
      </c>
      <c r="D21" s="39" t="s">
        <v>300</v>
      </c>
      <c r="E21" s="86">
        <f t="shared" si="15"/>
        <v>516445.44</v>
      </c>
      <c r="F21" s="88"/>
      <c r="G21" s="90">
        <v>516445.44</v>
      </c>
    </row>
    <row r="22" ht="24" customHeight="1">
      <c r="A22" s="91">
        <v>50201</v>
      </c>
      <c r="B22" s="92" t="s">
        <v>286</v>
      </c>
      <c r="C22" s="94" t="s">
        <v>301</v>
      </c>
      <c r="D22" s="39" t="s">
        <v>302</v>
      </c>
      <c r="E22" s="86">
        <f t="shared" si="15"/>
        <v>582048</v>
      </c>
      <c r="F22" s="88"/>
      <c r="G22" s="90">
        <v>582048</v>
      </c>
    </row>
    <row r="23" ht="24" customHeight="1">
      <c r="A23" s="91">
        <v>50201</v>
      </c>
      <c r="B23" s="92" t="s">
        <v>286</v>
      </c>
      <c r="C23" s="94" t="s">
        <v>303</v>
      </c>
      <c r="D23" s="39" t="s">
        <v>304</v>
      </c>
      <c r="E23" s="86">
        <f t="shared" si="15"/>
        <v>1300320</v>
      </c>
      <c r="F23" s="90">
        <v>1300320</v>
      </c>
      <c r="G23" s="90"/>
    </row>
    <row r="24" ht="24" customHeight="1">
      <c r="A24" s="91">
        <v>50202</v>
      </c>
      <c r="B24" s="92" t="s">
        <v>305</v>
      </c>
      <c r="C24" s="94" t="s">
        <v>306</v>
      </c>
      <c r="D24" s="39" t="s">
        <v>305</v>
      </c>
      <c r="E24" s="86">
        <f t="shared" si="15"/>
        <v>43860</v>
      </c>
      <c r="F24" s="88"/>
      <c r="G24" s="90">
        <v>43860</v>
      </c>
    </row>
    <row r="25" ht="24" customHeight="1">
      <c r="A25" s="91">
        <v>50203</v>
      </c>
      <c r="B25" s="92" t="s">
        <v>307</v>
      </c>
      <c r="C25" s="39" t="s">
        <v>308</v>
      </c>
      <c r="D25" s="39" t="s">
        <v>307</v>
      </c>
      <c r="E25" s="86">
        <f t="shared" si="15"/>
        <v>149124</v>
      </c>
      <c r="F25" s="88"/>
      <c r="G25" s="90">
        <v>149124</v>
      </c>
    </row>
    <row r="26" ht="24" customHeight="1">
      <c r="A26" s="91">
        <v>50206</v>
      </c>
      <c r="B26" s="92" t="s">
        <v>309</v>
      </c>
      <c r="C26" s="94" t="s">
        <v>310</v>
      </c>
      <c r="D26" s="39" t="s">
        <v>309</v>
      </c>
      <c r="E26" s="86">
        <f t="shared" si="15"/>
        <v>28792.16</v>
      </c>
      <c r="F26" s="88"/>
      <c r="G26" s="90">
        <v>28792.16</v>
      </c>
    </row>
    <row r="27" ht="24" customHeight="1">
      <c r="A27" s="91">
        <v>50208</v>
      </c>
      <c r="B27" s="92" t="s">
        <v>311</v>
      </c>
      <c r="C27" s="94" t="s">
        <v>312</v>
      </c>
      <c r="D27" s="39" t="s">
        <v>311</v>
      </c>
      <c r="E27" s="86">
        <f t="shared" si="15"/>
        <v>24500</v>
      </c>
      <c r="F27" s="88"/>
      <c r="G27" s="90">
        <v>24500</v>
      </c>
    </row>
    <row r="28" ht="24" customHeight="1">
      <c r="A28" s="91">
        <v>50209</v>
      </c>
      <c r="B28" s="92" t="s">
        <v>313</v>
      </c>
      <c r="C28" s="94" t="s">
        <v>314</v>
      </c>
      <c r="D28" s="39" t="s">
        <v>313</v>
      </c>
      <c r="E28" s="86">
        <f t="shared" si="15"/>
        <v>221370</v>
      </c>
      <c r="F28" s="88"/>
      <c r="G28" s="90">
        <v>221370</v>
      </c>
    </row>
    <row r="29" ht="24" customHeight="1">
      <c r="A29" s="91">
        <v>50299</v>
      </c>
      <c r="B29" s="95" t="s">
        <v>315</v>
      </c>
      <c r="C29" s="94" t="s">
        <v>316</v>
      </c>
      <c r="D29" s="94" t="s">
        <v>315</v>
      </c>
      <c r="E29" s="96">
        <f t="shared" si="15"/>
        <v>2149058.0800000001</v>
      </c>
      <c r="F29" s="97"/>
      <c r="G29" s="98">
        <f>1615494.0800000001+533564</f>
        <v>2149058.0800000001</v>
      </c>
    </row>
    <row r="30" ht="24" customHeight="1">
      <c r="A30" s="91">
        <v>509</v>
      </c>
      <c r="B30" s="95" t="s">
        <v>317</v>
      </c>
      <c r="C30" s="94" t="s">
        <v>318</v>
      </c>
      <c r="D30" s="94" t="s">
        <v>319</v>
      </c>
      <c r="E30" s="96">
        <f>SUM(XFD31:XFD34)</f>
        <v>812932</v>
      </c>
      <c r="F30" s="99">
        <f>SUM(XFD31:XFD34)</f>
        <v>812932</v>
      </c>
      <c r="G30" s="98"/>
    </row>
    <row r="31" ht="24" customHeight="1">
      <c r="A31" s="92">
        <v>50901</v>
      </c>
      <c r="B31" s="92" t="s">
        <v>320</v>
      </c>
      <c r="C31" s="39" t="s">
        <v>321</v>
      </c>
      <c r="D31" s="39" t="s">
        <v>322</v>
      </c>
      <c r="E31" s="96">
        <f t="shared" ref="E31:E34" si="16">XFD31+XFD31</f>
        <v>2000</v>
      </c>
      <c r="F31" s="90">
        <v>2000</v>
      </c>
      <c r="G31" s="98"/>
    </row>
    <row r="32" ht="24" customHeight="1">
      <c r="A32" s="91">
        <v>50905</v>
      </c>
      <c r="B32" s="92" t="s">
        <v>323</v>
      </c>
      <c r="C32" s="39" t="s">
        <v>324</v>
      </c>
      <c r="D32" s="39" t="s">
        <v>325</v>
      </c>
      <c r="E32" s="96">
        <f t="shared" si="16"/>
        <v>142782</v>
      </c>
      <c r="F32" s="90">
        <v>142782</v>
      </c>
      <c r="G32" s="98"/>
    </row>
    <row r="33" ht="24" customHeight="1">
      <c r="A33" s="91">
        <v>50905</v>
      </c>
      <c r="B33" s="92" t="s">
        <v>323</v>
      </c>
      <c r="C33" s="39" t="s">
        <v>326</v>
      </c>
      <c r="D33" s="39" t="s">
        <v>327</v>
      </c>
      <c r="E33" s="96">
        <f t="shared" si="16"/>
        <v>596930</v>
      </c>
      <c r="F33" s="90">
        <v>596930</v>
      </c>
      <c r="G33" s="98"/>
    </row>
    <row r="34" ht="24" customHeight="1">
      <c r="A34" s="91">
        <v>50999</v>
      </c>
      <c r="B34" s="95" t="s">
        <v>319</v>
      </c>
      <c r="C34" s="94" t="s">
        <v>328</v>
      </c>
      <c r="D34" s="94" t="s">
        <v>319</v>
      </c>
      <c r="E34" s="96">
        <f t="shared" si="16"/>
        <v>71220</v>
      </c>
      <c r="F34" s="98">
        <v>71220</v>
      </c>
      <c r="G34" s="98"/>
    </row>
    <row r="35" ht="24" customHeight="1">
      <c r="A35" s="100"/>
      <c r="B35" s="70" t="s">
        <v>212</v>
      </c>
      <c r="C35" s="70"/>
      <c r="D35" s="70"/>
      <c r="E35" s="86">
        <f>XFD5+XFD14+XFD30</f>
        <v>56711894.68</v>
      </c>
      <c r="F35" s="87">
        <f>XFD5+XFD30+XFD23</f>
        <v>50773585</v>
      </c>
      <c r="G35" s="87">
        <f>XFD14</f>
        <v>5938309.6799999997</v>
      </c>
    </row>
  </sheetData>
  <mergeCells count="1">
    <mergeCell ref="A2:G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B1" zoomScale="100" workbookViewId="0">
      <selection activeCell="C6" activeCellId="0" sqref="C6:C7"/>
    </sheetView>
  </sheetViews>
  <sheetFormatPr baseColWidth="8" defaultColWidth="9" defaultRowHeight="13.5" customHeight="1"/>
  <cols>
    <col customWidth="1" min="1" max="1" width="37"/>
    <col customWidth="1" min="2" max="2" width="18.875"/>
    <col customWidth="1" min="3" max="3" width="20.5"/>
  </cols>
  <sheetData>
    <row r="1" ht="21.75" customHeight="1">
      <c r="A1" s="68" t="s">
        <v>329</v>
      </c>
    </row>
    <row r="2" ht="20.25">
      <c r="A2" s="101" t="s">
        <v>330</v>
      </c>
      <c r="B2" s="101"/>
      <c r="C2" s="101"/>
    </row>
    <row r="3" ht="20.25">
      <c r="A3" s="102"/>
      <c r="B3" s="102"/>
      <c r="C3" s="103" t="s">
        <v>2</v>
      </c>
    </row>
    <row r="4" ht="26.25" customHeight="1">
      <c r="A4" s="104" t="s">
        <v>241</v>
      </c>
      <c r="B4" s="104" t="s">
        <v>331</v>
      </c>
      <c r="C4" s="105" t="s">
        <v>332</v>
      </c>
    </row>
    <row r="5" ht="26.25" customHeight="1">
      <c r="A5" s="106" t="s">
        <v>333</v>
      </c>
      <c r="B5" s="107"/>
      <c r="C5" s="108"/>
    </row>
    <row r="6" ht="26.25" customHeight="1">
      <c r="A6" s="106" t="s">
        <v>334</v>
      </c>
      <c r="B6" s="108">
        <v>28792.16</v>
      </c>
      <c r="C6" s="108">
        <v>28792.16</v>
      </c>
    </row>
    <row r="7" ht="26.25" customHeight="1">
      <c r="A7" s="106" t="s">
        <v>335</v>
      </c>
      <c r="B7" s="108">
        <v>73500</v>
      </c>
      <c r="C7" s="108">
        <v>24500</v>
      </c>
    </row>
    <row r="8" ht="26.25" customHeight="1">
      <c r="A8" s="106" t="s">
        <v>336</v>
      </c>
      <c r="B8" s="107"/>
      <c r="C8" s="108"/>
    </row>
    <row r="9" ht="26.25" customHeight="1">
      <c r="A9" s="106" t="s">
        <v>337</v>
      </c>
      <c r="B9" s="108">
        <v>73500</v>
      </c>
      <c r="C9" s="108">
        <v>24500</v>
      </c>
    </row>
    <row r="10" ht="26.25" customHeight="1">
      <c r="A10" s="109" t="s">
        <v>212</v>
      </c>
      <c r="B10" s="110">
        <f>SUM(XFD5:XFD7)</f>
        <v>102292.16</v>
      </c>
      <c r="C10" s="110">
        <f>SUM(XFD5:XFD7)</f>
        <v>53292.160000000003</v>
      </c>
    </row>
  </sheetData>
  <mergeCells count="1">
    <mergeCell ref="A2:C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12" activeCellId="0" sqref="B12"/>
    </sheetView>
  </sheetViews>
  <sheetFormatPr baseColWidth="8" defaultColWidth="9" defaultRowHeight="13.5" customHeight="1"/>
  <cols>
    <col customWidth="1" min="1" max="5" width="18.875"/>
  </cols>
  <sheetData>
    <row r="1" ht="20.25" customHeight="1">
      <c r="A1" s="68" t="s">
        <v>338</v>
      </c>
    </row>
    <row r="2" ht="20.25">
      <c r="A2" s="101" t="s">
        <v>339</v>
      </c>
      <c r="B2" s="101"/>
      <c r="C2" s="101"/>
      <c r="D2" s="101"/>
      <c r="E2" s="101"/>
    </row>
    <row r="3" ht="14.25">
      <c r="A3" s="111"/>
      <c r="B3" s="111"/>
      <c r="C3" s="111"/>
      <c r="D3" s="111"/>
      <c r="E3" s="112" t="s">
        <v>2</v>
      </c>
    </row>
    <row r="4" ht="21" customHeight="1">
      <c r="A4" s="113" t="s">
        <v>42</v>
      </c>
      <c r="B4" s="113" t="s">
        <v>43</v>
      </c>
      <c r="C4" s="113" t="s">
        <v>37</v>
      </c>
      <c r="D4" s="113" t="s">
        <v>215</v>
      </c>
      <c r="E4" s="113" t="s">
        <v>216</v>
      </c>
    </row>
    <row r="5" ht="21" customHeight="1">
      <c r="A5" s="114" t="s">
        <v>340</v>
      </c>
      <c r="B5" s="114" t="s">
        <v>340</v>
      </c>
      <c r="C5" s="115"/>
      <c r="D5" s="115"/>
      <c r="E5" s="115"/>
    </row>
    <row r="6" ht="21" customHeight="1">
      <c r="A6" s="116"/>
      <c r="B6" s="105"/>
      <c r="C6" s="116"/>
      <c r="D6" s="116"/>
      <c r="E6" s="116"/>
    </row>
    <row r="7" ht="21" customHeight="1">
      <c r="A7" s="105"/>
      <c r="B7" s="105"/>
      <c r="C7" s="116"/>
      <c r="D7" s="116"/>
      <c r="E7" s="116"/>
    </row>
    <row r="8" ht="21" customHeight="1">
      <c r="A8" s="116"/>
      <c r="B8" s="116"/>
      <c r="C8" s="116"/>
      <c r="D8" s="116"/>
      <c r="E8" s="116"/>
    </row>
    <row r="9" ht="21" customHeight="1">
      <c r="A9" s="116"/>
      <c r="B9" s="116"/>
      <c r="C9" s="116"/>
      <c r="D9" s="116"/>
      <c r="E9" s="116"/>
    </row>
    <row r="10" ht="21" customHeight="1">
      <c r="A10" s="116"/>
      <c r="B10" s="116"/>
      <c r="C10" s="116"/>
      <c r="D10" s="116"/>
      <c r="E10" s="116"/>
    </row>
    <row r="11" ht="21" customHeight="1">
      <c r="A11" s="116"/>
      <c r="B11" s="116"/>
      <c r="C11" s="116"/>
      <c r="D11" s="116"/>
      <c r="E11" s="116"/>
    </row>
    <row r="12" ht="21" customHeight="1">
      <c r="A12" s="116"/>
      <c r="B12" s="117" t="s">
        <v>212</v>
      </c>
      <c r="C12" s="116"/>
      <c r="D12" s="116"/>
      <c r="E12" s="116"/>
    </row>
  </sheetData>
  <mergeCells count="1">
    <mergeCell ref="A2:E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81" zoomScale="100" workbookViewId="0">
      <selection activeCell="K15" activeCellId="0" sqref="K15"/>
    </sheetView>
  </sheetViews>
  <sheetFormatPr baseColWidth="8" defaultRowHeight="13.5" customHeight="1"/>
  <cols>
    <col customWidth="1" min="1" max="1" style="118" width="7.625"/>
    <col customWidth="1" min="2" max="2" style="119" width="18.625"/>
    <col customWidth="1" min="3" max="3" style="118" width="7.625"/>
    <col customWidth="1" min="4" max="4" style="118" width="9.625"/>
    <col customWidth="1" min="5" max="5" style="118" width="7.625"/>
    <col customWidth="1" min="6" max="6" style="118" width="9.625"/>
    <col customWidth="1" min="7" max="7" style="118" width="27.625"/>
    <col customWidth="1" min="8" max="8" style="118" width="13.375"/>
    <col customWidth="1" min="9" max="257" style="118" width="9"/>
  </cols>
  <sheetData>
    <row r="1" ht="13.5">
      <c r="A1" s="120" t="s">
        <v>341</v>
      </c>
    </row>
    <row r="2" ht="20.25">
      <c r="A2" s="121" t="s">
        <v>342</v>
      </c>
      <c r="B2" s="122"/>
      <c r="C2" s="121"/>
      <c r="D2" s="121"/>
      <c r="E2" s="121"/>
      <c r="F2" s="121"/>
      <c r="G2" s="121"/>
      <c r="H2" s="121"/>
    </row>
    <row r="3" ht="13.5">
      <c r="A3" s="123"/>
      <c r="B3" s="119"/>
      <c r="C3" s="123"/>
      <c r="D3" s="123"/>
      <c r="E3" s="123"/>
      <c r="F3" s="123"/>
      <c r="G3" s="124" t="s">
        <v>343</v>
      </c>
      <c r="H3" s="123"/>
      <c r="I3" s="118"/>
    </row>
    <row r="4" ht="24">
      <c r="A4" s="32" t="s">
        <v>344</v>
      </c>
      <c r="B4" s="125" t="s">
        <v>345</v>
      </c>
      <c r="C4" s="32" t="s">
        <v>261</v>
      </c>
      <c r="D4" s="32" t="s">
        <v>262</v>
      </c>
      <c r="E4" s="32" t="s">
        <v>263</v>
      </c>
      <c r="F4" s="32" t="s">
        <v>264</v>
      </c>
      <c r="G4" s="32" t="s">
        <v>346</v>
      </c>
      <c r="H4" s="32" t="s">
        <v>242</v>
      </c>
    </row>
    <row r="5" ht="21">
      <c r="A5" s="126" t="s">
        <v>221</v>
      </c>
      <c r="B5" s="127" t="s">
        <v>347</v>
      </c>
      <c r="C5" s="128">
        <v>50299</v>
      </c>
      <c r="D5" s="129" t="s">
        <v>315</v>
      </c>
      <c r="E5" s="130" t="s">
        <v>316</v>
      </c>
      <c r="F5" s="130" t="s">
        <v>315</v>
      </c>
      <c r="G5" s="130" t="s">
        <v>348</v>
      </c>
      <c r="H5" s="131">
        <v>200000</v>
      </c>
    </row>
    <row r="6" ht="21">
      <c r="A6" s="126" t="s">
        <v>47</v>
      </c>
      <c r="B6" s="127" t="s">
        <v>349</v>
      </c>
      <c r="C6" s="128">
        <v>50299</v>
      </c>
      <c r="D6" s="129" t="s">
        <v>315</v>
      </c>
      <c r="E6" s="130" t="s">
        <v>316</v>
      </c>
      <c r="F6" s="130" t="s">
        <v>315</v>
      </c>
      <c r="G6" s="130" t="s">
        <v>350</v>
      </c>
      <c r="H6" s="131">
        <v>31000</v>
      </c>
    </row>
    <row r="7" ht="21">
      <c r="A7" s="126" t="s">
        <v>351</v>
      </c>
      <c r="B7" s="127" t="s">
        <v>352</v>
      </c>
      <c r="C7" s="128">
        <v>50101</v>
      </c>
      <c r="D7" s="129" t="s">
        <v>269</v>
      </c>
      <c r="E7" s="130" t="s">
        <v>353</v>
      </c>
      <c r="F7" s="130" t="s">
        <v>270</v>
      </c>
      <c r="G7" s="130" t="s">
        <v>354</v>
      </c>
      <c r="H7" s="131">
        <v>6686220</v>
      </c>
    </row>
    <row r="8" ht="21">
      <c r="A8" s="126" t="s">
        <v>351</v>
      </c>
      <c r="B8" s="127" t="s">
        <v>352</v>
      </c>
      <c r="C8" s="128">
        <v>50101</v>
      </c>
      <c r="D8" s="129" t="s">
        <v>269</v>
      </c>
      <c r="E8" s="130" t="s">
        <v>355</v>
      </c>
      <c r="F8" s="130" t="s">
        <v>271</v>
      </c>
      <c r="G8" s="130" t="s">
        <v>356</v>
      </c>
      <c r="H8" s="131">
        <v>19136052</v>
      </c>
    </row>
    <row r="9" ht="21">
      <c r="A9" s="126" t="s">
        <v>351</v>
      </c>
      <c r="B9" s="127" t="s">
        <v>352</v>
      </c>
      <c r="C9" s="128">
        <v>50101</v>
      </c>
      <c r="D9" s="129" t="s">
        <v>269</v>
      </c>
      <c r="E9" s="130" t="s">
        <v>357</v>
      </c>
      <c r="F9" s="130" t="s">
        <v>272</v>
      </c>
      <c r="G9" s="130" t="s">
        <v>358</v>
      </c>
      <c r="H9" s="131">
        <v>3128000</v>
      </c>
    </row>
    <row r="10" ht="21">
      <c r="A10" s="126" t="s">
        <v>351</v>
      </c>
      <c r="B10" s="127" t="s">
        <v>352</v>
      </c>
      <c r="C10" s="128">
        <v>50199</v>
      </c>
      <c r="D10" s="129" t="s">
        <v>282</v>
      </c>
      <c r="E10" s="130" t="s">
        <v>283</v>
      </c>
      <c r="F10" s="130" t="s">
        <v>282</v>
      </c>
      <c r="G10" s="130" t="s">
        <v>359</v>
      </c>
      <c r="H10" s="131">
        <v>554644</v>
      </c>
    </row>
    <row r="11" ht="21">
      <c r="A11" s="126" t="s">
        <v>351</v>
      </c>
      <c r="B11" s="127" t="s">
        <v>352</v>
      </c>
      <c r="C11" s="128">
        <v>50102</v>
      </c>
      <c r="D11" s="129" t="s">
        <v>273</v>
      </c>
      <c r="E11" s="130" t="s">
        <v>274</v>
      </c>
      <c r="F11" s="130" t="s">
        <v>275</v>
      </c>
      <c r="G11" s="130" t="s">
        <v>360</v>
      </c>
      <c r="H11" s="131">
        <v>734528.06000000006</v>
      </c>
    </row>
    <row r="12" ht="21">
      <c r="A12" s="126" t="s">
        <v>351</v>
      </c>
      <c r="B12" s="127" t="s">
        <v>352</v>
      </c>
      <c r="C12" s="128">
        <v>50101</v>
      </c>
      <c r="D12" s="129" t="s">
        <v>269</v>
      </c>
      <c r="E12" s="130" t="s">
        <v>355</v>
      </c>
      <c r="F12" s="130" t="s">
        <v>271</v>
      </c>
      <c r="G12" s="130" t="s">
        <v>361</v>
      </c>
      <c r="H12" s="131">
        <v>723590</v>
      </c>
    </row>
    <row r="13" ht="21">
      <c r="A13" s="126" t="s">
        <v>351</v>
      </c>
      <c r="B13" s="127" t="s">
        <v>352</v>
      </c>
      <c r="C13" s="128">
        <v>50201</v>
      </c>
      <c r="D13" s="129" t="s">
        <v>286</v>
      </c>
      <c r="E13" s="130" t="s">
        <v>303</v>
      </c>
      <c r="F13" s="130" t="s">
        <v>304</v>
      </c>
      <c r="G13" s="130" t="s">
        <v>362</v>
      </c>
      <c r="H13" s="131">
        <v>1300320</v>
      </c>
    </row>
    <row r="14" ht="21">
      <c r="A14" s="126" t="s">
        <v>351</v>
      </c>
      <c r="B14" s="127" t="s">
        <v>352</v>
      </c>
      <c r="C14" s="128">
        <v>50999</v>
      </c>
      <c r="D14" s="129" t="s">
        <v>319</v>
      </c>
      <c r="E14" s="130" t="s">
        <v>328</v>
      </c>
      <c r="F14" s="130" t="s">
        <v>319</v>
      </c>
      <c r="G14" s="130" t="s">
        <v>363</v>
      </c>
      <c r="H14" s="131">
        <v>1980</v>
      </c>
    </row>
    <row r="15" ht="21">
      <c r="A15" s="126" t="s">
        <v>351</v>
      </c>
      <c r="B15" s="127" t="s">
        <v>352</v>
      </c>
      <c r="C15" s="128">
        <v>50999</v>
      </c>
      <c r="D15" s="129" t="s">
        <v>319</v>
      </c>
      <c r="E15" s="130" t="s">
        <v>328</v>
      </c>
      <c r="F15" s="130" t="s">
        <v>319</v>
      </c>
      <c r="G15" s="130" t="s">
        <v>364</v>
      </c>
      <c r="H15" s="131">
        <v>60000</v>
      </c>
    </row>
    <row r="16" ht="13.5">
      <c r="A16" s="126" t="s">
        <v>351</v>
      </c>
      <c r="B16" s="127" t="s">
        <v>352</v>
      </c>
      <c r="C16" s="128">
        <v>50201</v>
      </c>
      <c r="D16" s="129" t="s">
        <v>286</v>
      </c>
      <c r="E16" s="130" t="s">
        <v>287</v>
      </c>
      <c r="F16" s="130" t="s">
        <v>288</v>
      </c>
      <c r="G16" s="130" t="s">
        <v>365</v>
      </c>
      <c r="H16" s="131">
        <v>619200</v>
      </c>
    </row>
    <row r="17" ht="13.5">
      <c r="A17" s="126" t="s">
        <v>351</v>
      </c>
      <c r="B17" s="127" t="s">
        <v>352</v>
      </c>
      <c r="C17" s="128">
        <v>50201</v>
      </c>
      <c r="D17" s="129" t="s">
        <v>286</v>
      </c>
      <c r="E17" s="130" t="s">
        <v>289</v>
      </c>
      <c r="F17" s="130" t="s">
        <v>290</v>
      </c>
      <c r="G17" s="130" t="s">
        <v>366</v>
      </c>
      <c r="H17" s="131">
        <v>103200</v>
      </c>
    </row>
    <row r="18" ht="13.5">
      <c r="A18" s="126" t="s">
        <v>351</v>
      </c>
      <c r="B18" s="127" t="s">
        <v>352</v>
      </c>
      <c r="C18" s="128">
        <v>50201</v>
      </c>
      <c r="D18" s="129" t="s">
        <v>286</v>
      </c>
      <c r="E18" s="130" t="s">
        <v>291</v>
      </c>
      <c r="F18" s="130" t="s">
        <v>292</v>
      </c>
      <c r="G18" s="130" t="s">
        <v>367</v>
      </c>
      <c r="H18" s="131">
        <v>696600</v>
      </c>
    </row>
    <row r="19" ht="13.5">
      <c r="A19" s="126" t="s">
        <v>351</v>
      </c>
      <c r="B19" s="127" t="s">
        <v>352</v>
      </c>
      <c r="C19" s="128">
        <v>50201</v>
      </c>
      <c r="D19" s="129" t="s">
        <v>286</v>
      </c>
      <c r="E19" s="130" t="s">
        <v>293</v>
      </c>
      <c r="F19" s="130" t="s">
        <v>294</v>
      </c>
      <c r="G19" s="130" t="s">
        <v>368</v>
      </c>
      <c r="H19" s="131">
        <v>173000</v>
      </c>
    </row>
    <row r="20" ht="13.5">
      <c r="A20" s="126" t="s">
        <v>351</v>
      </c>
      <c r="B20" s="127" t="s">
        <v>352</v>
      </c>
      <c r="C20" s="128">
        <v>50201</v>
      </c>
      <c r="D20" s="129" t="s">
        <v>286</v>
      </c>
      <c r="E20" s="130" t="s">
        <v>295</v>
      </c>
      <c r="F20" s="130" t="s">
        <v>296</v>
      </c>
      <c r="G20" s="130" t="s">
        <v>369</v>
      </c>
      <c r="H20" s="131">
        <v>520000</v>
      </c>
    </row>
    <row r="21" ht="13.5">
      <c r="A21" s="126" t="s">
        <v>351</v>
      </c>
      <c r="B21" s="127" t="s">
        <v>352</v>
      </c>
      <c r="C21" s="128">
        <v>50201</v>
      </c>
      <c r="D21" s="129" t="s">
        <v>286</v>
      </c>
      <c r="E21" s="130" t="s">
        <v>297</v>
      </c>
      <c r="F21" s="130" t="s">
        <v>298</v>
      </c>
      <c r="G21" s="130" t="s">
        <v>370</v>
      </c>
      <c r="H21" s="131">
        <v>111112</v>
      </c>
    </row>
    <row r="22" ht="21">
      <c r="A22" s="126" t="s">
        <v>351</v>
      </c>
      <c r="B22" s="127" t="s">
        <v>352</v>
      </c>
      <c r="C22" s="128">
        <v>50209</v>
      </c>
      <c r="D22" s="129" t="s">
        <v>313</v>
      </c>
      <c r="E22" s="130" t="s">
        <v>314</v>
      </c>
      <c r="F22" s="130" t="s">
        <v>313</v>
      </c>
      <c r="G22" s="130" t="s">
        <v>371</v>
      </c>
      <c r="H22" s="131">
        <v>221370</v>
      </c>
    </row>
    <row r="23" ht="13.5">
      <c r="A23" s="126" t="s">
        <v>351</v>
      </c>
      <c r="B23" s="127" t="s">
        <v>352</v>
      </c>
      <c r="C23" s="128">
        <v>50202</v>
      </c>
      <c r="D23" s="129" t="s">
        <v>305</v>
      </c>
      <c r="E23" s="130" t="s">
        <v>306</v>
      </c>
      <c r="F23" s="130" t="s">
        <v>305</v>
      </c>
      <c r="G23" s="130" t="s">
        <v>372</v>
      </c>
      <c r="H23" s="131">
        <v>43860</v>
      </c>
    </row>
    <row r="24" ht="13.5">
      <c r="A24" s="126" t="s">
        <v>351</v>
      </c>
      <c r="B24" s="127" t="s">
        <v>352</v>
      </c>
      <c r="C24" s="128">
        <v>50206</v>
      </c>
      <c r="D24" s="129" t="s">
        <v>309</v>
      </c>
      <c r="E24" s="130" t="s">
        <v>310</v>
      </c>
      <c r="F24" s="130" t="s">
        <v>309</v>
      </c>
      <c r="G24" s="130" t="s">
        <v>373</v>
      </c>
      <c r="H24" s="131">
        <v>28792.16</v>
      </c>
    </row>
    <row r="25" ht="13.5">
      <c r="A25" s="126" t="s">
        <v>351</v>
      </c>
      <c r="B25" s="127" t="s">
        <v>352</v>
      </c>
      <c r="C25" s="128">
        <v>50201</v>
      </c>
      <c r="D25" s="129" t="s">
        <v>286</v>
      </c>
      <c r="E25" s="130" t="s">
        <v>299</v>
      </c>
      <c r="F25" s="130" t="s">
        <v>300</v>
      </c>
      <c r="G25" s="130" t="s">
        <v>374</v>
      </c>
      <c r="H25" s="131">
        <v>516445.44</v>
      </c>
    </row>
    <row r="26" ht="13.5">
      <c r="A26" s="126" t="s">
        <v>351</v>
      </c>
      <c r="B26" s="127" t="s">
        <v>352</v>
      </c>
      <c r="C26" s="128">
        <v>50201</v>
      </c>
      <c r="D26" s="129" t="s">
        <v>286</v>
      </c>
      <c r="E26" s="130" t="s">
        <v>301</v>
      </c>
      <c r="F26" s="130" t="s">
        <v>302</v>
      </c>
      <c r="G26" s="130" t="s">
        <v>375</v>
      </c>
      <c r="H26" s="131">
        <v>582048</v>
      </c>
    </row>
    <row r="27" ht="21">
      <c r="A27" s="126" t="s">
        <v>351</v>
      </c>
      <c r="B27" s="127" t="s">
        <v>352</v>
      </c>
      <c r="C27" s="128">
        <v>50208</v>
      </c>
      <c r="D27" s="129" t="s">
        <v>311</v>
      </c>
      <c r="E27" s="130" t="s">
        <v>312</v>
      </c>
      <c r="F27" s="130" t="s">
        <v>311</v>
      </c>
      <c r="G27" s="130" t="s">
        <v>376</v>
      </c>
      <c r="H27" s="131">
        <v>24500</v>
      </c>
    </row>
    <row r="28" ht="21">
      <c r="A28" s="126" t="s">
        <v>351</v>
      </c>
      <c r="B28" s="127" t="s">
        <v>352</v>
      </c>
      <c r="C28" s="128">
        <v>50299</v>
      </c>
      <c r="D28" s="129" t="s">
        <v>315</v>
      </c>
      <c r="E28" s="130" t="s">
        <v>316</v>
      </c>
      <c r="F28" s="130" t="s">
        <v>315</v>
      </c>
      <c r="G28" s="130" t="s">
        <v>377</v>
      </c>
      <c r="H28" s="131">
        <v>1615494.0800000001</v>
      </c>
    </row>
    <row r="29" ht="21">
      <c r="A29" s="126" t="s">
        <v>378</v>
      </c>
      <c r="B29" s="127" t="s">
        <v>379</v>
      </c>
      <c r="C29" s="128">
        <v>50299</v>
      </c>
      <c r="D29" s="129" t="s">
        <v>315</v>
      </c>
      <c r="E29" s="130" t="s">
        <v>316</v>
      </c>
      <c r="F29" s="130" t="s">
        <v>315</v>
      </c>
      <c r="G29" s="130" t="s">
        <v>380</v>
      </c>
      <c r="H29" s="131">
        <v>652000</v>
      </c>
    </row>
    <row r="30" ht="21">
      <c r="A30" s="126" t="s">
        <v>378</v>
      </c>
      <c r="B30" s="127" t="s">
        <v>379</v>
      </c>
      <c r="C30" s="128">
        <v>50299</v>
      </c>
      <c r="D30" s="129" t="s">
        <v>315</v>
      </c>
      <c r="E30" s="130" t="s">
        <v>316</v>
      </c>
      <c r="F30" s="130" t="s">
        <v>315</v>
      </c>
      <c r="G30" s="130" t="s">
        <v>381</v>
      </c>
      <c r="H30" s="131">
        <v>1664280</v>
      </c>
    </row>
    <row r="31" ht="21">
      <c r="A31" s="126" t="s">
        <v>378</v>
      </c>
      <c r="B31" s="127" t="s">
        <v>379</v>
      </c>
      <c r="C31" s="128">
        <v>50299</v>
      </c>
      <c r="D31" s="129" t="s">
        <v>315</v>
      </c>
      <c r="E31" s="130" t="s">
        <v>316</v>
      </c>
      <c r="F31" s="130" t="s">
        <v>315</v>
      </c>
      <c r="G31" s="130" t="s">
        <v>382</v>
      </c>
      <c r="H31" s="131">
        <v>38400</v>
      </c>
    </row>
    <row r="32" ht="21">
      <c r="A32" s="126" t="s">
        <v>378</v>
      </c>
      <c r="B32" s="127" t="s">
        <v>379</v>
      </c>
      <c r="C32" s="128">
        <v>50201</v>
      </c>
      <c r="D32" s="129" t="s">
        <v>286</v>
      </c>
      <c r="E32" s="130" t="s">
        <v>295</v>
      </c>
      <c r="F32" s="130" t="s">
        <v>296</v>
      </c>
      <c r="G32" s="130" t="s">
        <v>383</v>
      </c>
      <c r="H32" s="131">
        <v>71000</v>
      </c>
    </row>
    <row r="33" ht="21">
      <c r="A33" s="126" t="s">
        <v>378</v>
      </c>
      <c r="B33" s="127" t="s">
        <v>379</v>
      </c>
      <c r="C33" s="128">
        <v>50201</v>
      </c>
      <c r="D33" s="129" t="s">
        <v>286</v>
      </c>
      <c r="E33" s="130" t="s">
        <v>384</v>
      </c>
      <c r="F33" s="130" t="s">
        <v>385</v>
      </c>
      <c r="G33" s="130" t="s">
        <v>383</v>
      </c>
      <c r="H33" s="131">
        <v>2068134</v>
      </c>
    </row>
    <row r="34" ht="21">
      <c r="A34" s="126" t="s">
        <v>378</v>
      </c>
      <c r="B34" s="127" t="s">
        <v>379</v>
      </c>
      <c r="C34" s="128">
        <v>50306</v>
      </c>
      <c r="D34" s="129" t="s">
        <v>386</v>
      </c>
      <c r="E34" s="130" t="s">
        <v>387</v>
      </c>
      <c r="F34" s="130" t="s">
        <v>388</v>
      </c>
      <c r="G34" s="130" t="s">
        <v>389</v>
      </c>
      <c r="H34" s="131">
        <v>165000</v>
      </c>
    </row>
    <row r="35" ht="21">
      <c r="A35" s="126" t="s">
        <v>378</v>
      </c>
      <c r="B35" s="127" t="s">
        <v>379</v>
      </c>
      <c r="C35" s="128">
        <v>50201</v>
      </c>
      <c r="D35" s="129" t="s">
        <v>286</v>
      </c>
      <c r="E35" s="130" t="s">
        <v>287</v>
      </c>
      <c r="F35" s="130" t="s">
        <v>288</v>
      </c>
      <c r="G35" s="130" t="s">
        <v>390</v>
      </c>
      <c r="H35" s="131">
        <v>30000</v>
      </c>
    </row>
    <row r="36" ht="21">
      <c r="A36" s="126" t="s">
        <v>378</v>
      </c>
      <c r="B36" s="127" t="s">
        <v>379</v>
      </c>
      <c r="C36" s="128">
        <v>50205</v>
      </c>
      <c r="D36" s="129" t="s">
        <v>391</v>
      </c>
      <c r="E36" s="130" t="s">
        <v>392</v>
      </c>
      <c r="F36" s="130" t="s">
        <v>391</v>
      </c>
      <c r="G36" s="130" t="s">
        <v>393</v>
      </c>
      <c r="H36" s="131">
        <v>520000</v>
      </c>
    </row>
    <row r="37" ht="21">
      <c r="A37" s="126" t="s">
        <v>378</v>
      </c>
      <c r="B37" s="127" t="s">
        <v>379</v>
      </c>
      <c r="C37" s="128">
        <v>50299</v>
      </c>
      <c r="D37" s="129" t="s">
        <v>315</v>
      </c>
      <c r="E37" s="130" t="s">
        <v>316</v>
      </c>
      <c r="F37" s="130" t="s">
        <v>315</v>
      </c>
      <c r="G37" s="130" t="s">
        <v>394</v>
      </c>
      <c r="H37" s="131">
        <v>624000</v>
      </c>
    </row>
    <row r="38" ht="21">
      <c r="A38" s="126" t="s">
        <v>378</v>
      </c>
      <c r="B38" s="127" t="s">
        <v>379</v>
      </c>
      <c r="C38" s="128">
        <v>50201</v>
      </c>
      <c r="D38" s="129" t="s">
        <v>286</v>
      </c>
      <c r="E38" s="130" t="s">
        <v>395</v>
      </c>
      <c r="F38" s="130" t="s">
        <v>396</v>
      </c>
      <c r="G38" s="130" t="s">
        <v>397</v>
      </c>
      <c r="H38" s="131">
        <v>1800000</v>
      </c>
    </row>
    <row r="39" ht="21">
      <c r="A39" s="126" t="s">
        <v>378</v>
      </c>
      <c r="B39" s="127" t="s">
        <v>379</v>
      </c>
      <c r="C39" s="128">
        <v>50299</v>
      </c>
      <c r="D39" s="129" t="s">
        <v>315</v>
      </c>
      <c r="E39" s="130" t="s">
        <v>316</v>
      </c>
      <c r="F39" s="130" t="s">
        <v>315</v>
      </c>
      <c r="G39" s="130" t="s">
        <v>398</v>
      </c>
      <c r="H39" s="131">
        <v>2000000</v>
      </c>
    </row>
    <row r="40" ht="21">
      <c r="A40" s="126" t="s">
        <v>378</v>
      </c>
      <c r="B40" s="127" t="s">
        <v>379</v>
      </c>
      <c r="C40" s="128">
        <v>50299</v>
      </c>
      <c r="D40" s="129" t="s">
        <v>315</v>
      </c>
      <c r="E40" s="130" t="s">
        <v>316</v>
      </c>
      <c r="F40" s="130" t="s">
        <v>315</v>
      </c>
      <c r="G40" s="130" t="s">
        <v>399</v>
      </c>
      <c r="H40" s="131">
        <v>4700000</v>
      </c>
    </row>
    <row r="41" ht="21">
      <c r="A41" s="126" t="s">
        <v>378</v>
      </c>
      <c r="B41" s="127" t="s">
        <v>379</v>
      </c>
      <c r="C41" s="128">
        <v>50201</v>
      </c>
      <c r="D41" s="129" t="s">
        <v>286</v>
      </c>
      <c r="E41" s="130" t="s">
        <v>287</v>
      </c>
      <c r="F41" s="130" t="s">
        <v>288</v>
      </c>
      <c r="G41" s="130" t="s">
        <v>400</v>
      </c>
      <c r="H41" s="131">
        <v>750000</v>
      </c>
    </row>
    <row r="42" ht="21">
      <c r="A42" s="126" t="s">
        <v>378</v>
      </c>
      <c r="B42" s="127" t="s">
        <v>379</v>
      </c>
      <c r="C42" s="128">
        <v>50201</v>
      </c>
      <c r="D42" s="129" t="s">
        <v>286</v>
      </c>
      <c r="E42" s="130" t="s">
        <v>291</v>
      </c>
      <c r="F42" s="130" t="s">
        <v>292</v>
      </c>
      <c r="G42" s="130" t="s">
        <v>401</v>
      </c>
      <c r="H42" s="131">
        <v>50778</v>
      </c>
    </row>
    <row r="43" ht="21">
      <c r="A43" s="126" t="s">
        <v>378</v>
      </c>
      <c r="B43" s="127" t="s">
        <v>379</v>
      </c>
      <c r="C43" s="128">
        <v>50299</v>
      </c>
      <c r="D43" s="129" t="s">
        <v>315</v>
      </c>
      <c r="E43" s="130" t="s">
        <v>316</v>
      </c>
      <c r="F43" s="130" t="s">
        <v>315</v>
      </c>
      <c r="G43" s="130" t="s">
        <v>402</v>
      </c>
      <c r="H43" s="131">
        <v>550000</v>
      </c>
    </row>
    <row r="44" ht="21">
      <c r="A44" s="126" t="s">
        <v>378</v>
      </c>
      <c r="B44" s="127" t="s">
        <v>379</v>
      </c>
      <c r="C44" s="128">
        <v>50299</v>
      </c>
      <c r="D44" s="129" t="s">
        <v>315</v>
      </c>
      <c r="E44" s="130" t="s">
        <v>316</v>
      </c>
      <c r="F44" s="130" t="s">
        <v>315</v>
      </c>
      <c r="G44" s="130" t="s">
        <v>403</v>
      </c>
      <c r="H44" s="131">
        <v>700000</v>
      </c>
    </row>
    <row r="45" ht="21">
      <c r="A45" s="126" t="s">
        <v>378</v>
      </c>
      <c r="B45" s="127" t="s">
        <v>379</v>
      </c>
      <c r="C45" s="128">
        <v>50201</v>
      </c>
      <c r="D45" s="129" t="s">
        <v>286</v>
      </c>
      <c r="E45" s="130" t="s">
        <v>287</v>
      </c>
      <c r="F45" s="130" t="s">
        <v>288</v>
      </c>
      <c r="G45" s="130" t="s">
        <v>404</v>
      </c>
      <c r="H45" s="131">
        <v>60000</v>
      </c>
    </row>
    <row r="46" ht="21">
      <c r="A46" s="126" t="s">
        <v>223</v>
      </c>
      <c r="B46" s="127" t="s">
        <v>405</v>
      </c>
      <c r="C46" s="128">
        <v>50299</v>
      </c>
      <c r="D46" s="129" t="s">
        <v>315</v>
      </c>
      <c r="E46" s="130" t="s">
        <v>316</v>
      </c>
      <c r="F46" s="130" t="s">
        <v>315</v>
      </c>
      <c r="G46" s="130" t="s">
        <v>406</v>
      </c>
      <c r="H46" s="131">
        <v>20000</v>
      </c>
    </row>
    <row r="47" ht="21">
      <c r="A47" s="126" t="s">
        <v>224</v>
      </c>
      <c r="B47" s="127" t="s">
        <v>407</v>
      </c>
      <c r="C47" s="128">
        <v>50299</v>
      </c>
      <c r="D47" s="129" t="s">
        <v>315</v>
      </c>
      <c r="E47" s="130" t="s">
        <v>316</v>
      </c>
      <c r="F47" s="130" t="s">
        <v>315</v>
      </c>
      <c r="G47" s="130" t="s">
        <v>408</v>
      </c>
      <c r="H47" s="131">
        <v>17000</v>
      </c>
    </row>
    <row r="48" ht="21">
      <c r="A48" s="126" t="s">
        <v>224</v>
      </c>
      <c r="B48" s="127" t="s">
        <v>407</v>
      </c>
      <c r="C48" s="128">
        <v>50299</v>
      </c>
      <c r="D48" s="129" t="s">
        <v>315</v>
      </c>
      <c r="E48" s="130" t="s">
        <v>316</v>
      </c>
      <c r="F48" s="130" t="s">
        <v>315</v>
      </c>
      <c r="G48" s="130" t="s">
        <v>409</v>
      </c>
      <c r="H48" s="131">
        <v>20000</v>
      </c>
    </row>
    <row r="49" ht="21">
      <c r="A49" s="126" t="s">
        <v>222</v>
      </c>
      <c r="B49" s="127" t="s">
        <v>410</v>
      </c>
      <c r="C49" s="128">
        <v>50299</v>
      </c>
      <c r="D49" s="129" t="s">
        <v>315</v>
      </c>
      <c r="E49" s="130" t="s">
        <v>316</v>
      </c>
      <c r="F49" s="130" t="s">
        <v>315</v>
      </c>
      <c r="G49" s="130" t="s">
        <v>411</v>
      </c>
      <c r="H49" s="131">
        <v>355000</v>
      </c>
    </row>
    <row r="50" ht="21">
      <c r="A50" s="126" t="s">
        <v>226</v>
      </c>
      <c r="B50" s="127" t="s">
        <v>412</v>
      </c>
      <c r="C50" s="128">
        <v>50299</v>
      </c>
      <c r="D50" s="129" t="s">
        <v>315</v>
      </c>
      <c r="E50" s="130" t="s">
        <v>316</v>
      </c>
      <c r="F50" s="130" t="s">
        <v>315</v>
      </c>
      <c r="G50" s="130" t="s">
        <v>413</v>
      </c>
      <c r="H50" s="131">
        <v>50000</v>
      </c>
    </row>
    <row r="51" ht="21">
      <c r="A51" s="126" t="s">
        <v>228</v>
      </c>
      <c r="B51" s="127" t="s">
        <v>414</v>
      </c>
      <c r="C51" s="128">
        <v>50299</v>
      </c>
      <c r="D51" s="129" t="s">
        <v>315</v>
      </c>
      <c r="E51" s="130" t="s">
        <v>316</v>
      </c>
      <c r="F51" s="130" t="s">
        <v>315</v>
      </c>
      <c r="G51" s="130" t="s">
        <v>415</v>
      </c>
      <c r="H51" s="131">
        <v>50000</v>
      </c>
    </row>
    <row r="52" ht="21">
      <c r="A52" s="126" t="s">
        <v>228</v>
      </c>
      <c r="B52" s="127" t="s">
        <v>414</v>
      </c>
      <c r="C52" s="128">
        <v>50299</v>
      </c>
      <c r="D52" s="129" t="s">
        <v>315</v>
      </c>
      <c r="E52" s="130" t="s">
        <v>316</v>
      </c>
      <c r="F52" s="130" t="s">
        <v>315</v>
      </c>
      <c r="G52" s="130" t="s">
        <v>416</v>
      </c>
      <c r="H52" s="131">
        <v>24250</v>
      </c>
    </row>
    <row r="53" ht="21">
      <c r="A53" s="126" t="s">
        <v>228</v>
      </c>
      <c r="B53" s="127" t="s">
        <v>414</v>
      </c>
      <c r="C53" s="128">
        <v>50299</v>
      </c>
      <c r="D53" s="129" t="s">
        <v>315</v>
      </c>
      <c r="E53" s="130" t="s">
        <v>316</v>
      </c>
      <c r="F53" s="130" t="s">
        <v>315</v>
      </c>
      <c r="G53" s="130" t="s">
        <v>417</v>
      </c>
      <c r="H53" s="131">
        <v>32500</v>
      </c>
    </row>
    <row r="54" ht="21">
      <c r="A54" s="126" t="s">
        <v>228</v>
      </c>
      <c r="B54" s="127" t="s">
        <v>414</v>
      </c>
      <c r="C54" s="128">
        <v>50299</v>
      </c>
      <c r="D54" s="129" t="s">
        <v>315</v>
      </c>
      <c r="E54" s="130" t="s">
        <v>316</v>
      </c>
      <c r="F54" s="130" t="s">
        <v>315</v>
      </c>
      <c r="G54" s="130" t="s">
        <v>418</v>
      </c>
      <c r="H54" s="131">
        <v>40000</v>
      </c>
    </row>
    <row r="55" ht="21">
      <c r="A55" s="126" t="s">
        <v>228</v>
      </c>
      <c r="B55" s="127" t="s">
        <v>414</v>
      </c>
      <c r="C55" s="128">
        <v>50299</v>
      </c>
      <c r="D55" s="129" t="s">
        <v>315</v>
      </c>
      <c r="E55" s="130" t="s">
        <v>316</v>
      </c>
      <c r="F55" s="130" t="s">
        <v>315</v>
      </c>
      <c r="G55" s="130" t="s">
        <v>419</v>
      </c>
      <c r="H55" s="131">
        <v>456000</v>
      </c>
    </row>
    <row r="56" ht="13.5">
      <c r="A56" s="126" t="s">
        <v>228</v>
      </c>
      <c r="B56" s="127" t="s">
        <v>414</v>
      </c>
      <c r="C56" s="128">
        <v>50201</v>
      </c>
      <c r="D56" s="129" t="s">
        <v>286</v>
      </c>
      <c r="E56" s="130" t="s">
        <v>384</v>
      </c>
      <c r="F56" s="130" t="s">
        <v>385</v>
      </c>
      <c r="G56" s="130" t="s">
        <v>420</v>
      </c>
      <c r="H56" s="131">
        <v>480000</v>
      </c>
    </row>
    <row r="57" ht="21">
      <c r="A57" s="126" t="s">
        <v>228</v>
      </c>
      <c r="B57" s="127" t="s">
        <v>414</v>
      </c>
      <c r="C57" s="128">
        <v>50299</v>
      </c>
      <c r="D57" s="129" t="s">
        <v>315</v>
      </c>
      <c r="E57" s="130" t="s">
        <v>316</v>
      </c>
      <c r="F57" s="130" t="s">
        <v>315</v>
      </c>
      <c r="G57" s="130" t="s">
        <v>350</v>
      </c>
      <c r="H57" s="131">
        <v>10000</v>
      </c>
    </row>
    <row r="58" ht="21">
      <c r="A58" s="126" t="s">
        <v>228</v>
      </c>
      <c r="B58" s="127" t="s">
        <v>414</v>
      </c>
      <c r="C58" s="128">
        <v>50299</v>
      </c>
      <c r="D58" s="129" t="s">
        <v>315</v>
      </c>
      <c r="E58" s="130" t="s">
        <v>316</v>
      </c>
      <c r="F58" s="130" t="s">
        <v>315</v>
      </c>
      <c r="G58" s="130" t="s">
        <v>421</v>
      </c>
      <c r="H58" s="131">
        <v>59168</v>
      </c>
    </row>
    <row r="59" ht="21">
      <c r="A59" s="126" t="s">
        <v>228</v>
      </c>
      <c r="B59" s="127" t="s">
        <v>414</v>
      </c>
      <c r="C59" s="128">
        <v>50299</v>
      </c>
      <c r="D59" s="129" t="s">
        <v>315</v>
      </c>
      <c r="E59" s="130" t="s">
        <v>316</v>
      </c>
      <c r="F59" s="130" t="s">
        <v>315</v>
      </c>
      <c r="G59" s="130" t="s">
        <v>422</v>
      </c>
      <c r="H59" s="131">
        <v>50000</v>
      </c>
    </row>
    <row r="60" ht="21">
      <c r="A60" s="126" t="s">
        <v>230</v>
      </c>
      <c r="B60" s="127" t="s">
        <v>423</v>
      </c>
      <c r="C60" s="128">
        <v>50299</v>
      </c>
      <c r="D60" s="129" t="s">
        <v>315</v>
      </c>
      <c r="E60" s="130" t="s">
        <v>316</v>
      </c>
      <c r="F60" s="130" t="s">
        <v>315</v>
      </c>
      <c r="G60" s="130" t="s">
        <v>424</v>
      </c>
      <c r="H60" s="131">
        <v>2000000</v>
      </c>
    </row>
    <row r="61" ht="21">
      <c r="A61" s="126" t="s">
        <v>231</v>
      </c>
      <c r="B61" s="127" t="s">
        <v>425</v>
      </c>
      <c r="C61" s="128">
        <v>50299</v>
      </c>
      <c r="D61" s="129" t="s">
        <v>315</v>
      </c>
      <c r="E61" s="130" t="s">
        <v>316</v>
      </c>
      <c r="F61" s="130" t="s">
        <v>315</v>
      </c>
      <c r="G61" s="130" t="s">
        <v>426</v>
      </c>
      <c r="H61" s="131">
        <v>700000</v>
      </c>
    </row>
    <row r="62" ht="21">
      <c r="A62" s="126" t="s">
        <v>231</v>
      </c>
      <c r="B62" s="127" t="s">
        <v>425</v>
      </c>
      <c r="C62" s="128">
        <v>50299</v>
      </c>
      <c r="D62" s="129" t="s">
        <v>315</v>
      </c>
      <c r="E62" s="130" t="s">
        <v>316</v>
      </c>
      <c r="F62" s="130" t="s">
        <v>315</v>
      </c>
      <c r="G62" s="130" t="s">
        <v>427</v>
      </c>
      <c r="H62" s="131">
        <v>370000</v>
      </c>
    </row>
    <row r="63" ht="21">
      <c r="A63" s="126" t="s">
        <v>231</v>
      </c>
      <c r="B63" s="127" t="s">
        <v>425</v>
      </c>
      <c r="C63" s="128">
        <v>50299</v>
      </c>
      <c r="D63" s="129" t="s">
        <v>315</v>
      </c>
      <c r="E63" s="130" t="s">
        <v>316</v>
      </c>
      <c r="F63" s="130" t="s">
        <v>315</v>
      </c>
      <c r="G63" s="130" t="s">
        <v>428</v>
      </c>
      <c r="H63" s="131">
        <v>1080000</v>
      </c>
    </row>
    <row r="64" ht="21">
      <c r="A64" s="126" t="s">
        <v>64</v>
      </c>
      <c r="B64" s="127" t="s">
        <v>429</v>
      </c>
      <c r="C64" s="128">
        <v>50299</v>
      </c>
      <c r="D64" s="129" t="s">
        <v>315</v>
      </c>
      <c r="E64" s="130" t="s">
        <v>316</v>
      </c>
      <c r="F64" s="130" t="s">
        <v>315</v>
      </c>
      <c r="G64" s="130" t="s">
        <v>430</v>
      </c>
      <c r="H64" s="131">
        <v>280000</v>
      </c>
    </row>
    <row r="65" ht="21">
      <c r="A65" s="126" t="s">
        <v>64</v>
      </c>
      <c r="B65" s="127" t="s">
        <v>429</v>
      </c>
      <c r="C65" s="128">
        <v>50299</v>
      </c>
      <c r="D65" s="129" t="s">
        <v>315</v>
      </c>
      <c r="E65" s="130" t="s">
        <v>316</v>
      </c>
      <c r="F65" s="130" t="s">
        <v>315</v>
      </c>
      <c r="G65" s="130" t="s">
        <v>431</v>
      </c>
      <c r="H65" s="131">
        <v>110000</v>
      </c>
    </row>
    <row r="66" ht="21">
      <c r="A66" s="126" t="s">
        <v>64</v>
      </c>
      <c r="B66" s="127" t="s">
        <v>429</v>
      </c>
      <c r="C66" s="128">
        <v>50299</v>
      </c>
      <c r="D66" s="129" t="s">
        <v>315</v>
      </c>
      <c r="E66" s="130" t="s">
        <v>316</v>
      </c>
      <c r="F66" s="130" t="s">
        <v>315</v>
      </c>
      <c r="G66" s="130" t="s">
        <v>432</v>
      </c>
      <c r="H66" s="131">
        <v>400000</v>
      </c>
    </row>
    <row r="67" ht="21">
      <c r="A67" s="126" t="s">
        <v>64</v>
      </c>
      <c r="B67" s="127" t="s">
        <v>429</v>
      </c>
      <c r="C67" s="128">
        <v>50299</v>
      </c>
      <c r="D67" s="129" t="s">
        <v>315</v>
      </c>
      <c r="E67" s="130" t="s">
        <v>316</v>
      </c>
      <c r="F67" s="130" t="s">
        <v>315</v>
      </c>
      <c r="G67" s="130" t="s">
        <v>433</v>
      </c>
      <c r="H67" s="131">
        <v>150000</v>
      </c>
    </row>
    <row r="68" ht="21">
      <c r="A68" s="126" t="s">
        <v>64</v>
      </c>
      <c r="B68" s="127" t="s">
        <v>429</v>
      </c>
      <c r="C68" s="128">
        <v>50299</v>
      </c>
      <c r="D68" s="129" t="s">
        <v>315</v>
      </c>
      <c r="E68" s="130" t="s">
        <v>316</v>
      </c>
      <c r="F68" s="130" t="s">
        <v>315</v>
      </c>
      <c r="G68" s="130" t="s">
        <v>434</v>
      </c>
      <c r="H68" s="131">
        <v>150000</v>
      </c>
    </row>
    <row r="69" ht="21">
      <c r="A69" s="126" t="s">
        <v>64</v>
      </c>
      <c r="B69" s="127" t="s">
        <v>429</v>
      </c>
      <c r="C69" s="128">
        <v>50299</v>
      </c>
      <c r="D69" s="129" t="s">
        <v>315</v>
      </c>
      <c r="E69" s="130" t="s">
        <v>316</v>
      </c>
      <c r="F69" s="130" t="s">
        <v>315</v>
      </c>
      <c r="G69" s="130" t="s">
        <v>435</v>
      </c>
      <c r="H69" s="131">
        <v>150000</v>
      </c>
    </row>
    <row r="70" ht="21">
      <c r="A70" s="126" t="s">
        <v>64</v>
      </c>
      <c r="B70" s="127" t="s">
        <v>429</v>
      </c>
      <c r="C70" s="128">
        <v>50299</v>
      </c>
      <c r="D70" s="129" t="s">
        <v>315</v>
      </c>
      <c r="E70" s="130" t="s">
        <v>316</v>
      </c>
      <c r="F70" s="130" t="s">
        <v>315</v>
      </c>
      <c r="G70" s="130" t="s">
        <v>436</v>
      </c>
      <c r="H70" s="131">
        <v>550000</v>
      </c>
    </row>
    <row r="71" ht="21">
      <c r="A71" s="126" t="s">
        <v>234</v>
      </c>
      <c r="B71" s="127" t="s">
        <v>437</v>
      </c>
      <c r="C71" s="128">
        <v>50299</v>
      </c>
      <c r="D71" s="129" t="s">
        <v>315</v>
      </c>
      <c r="E71" s="130" t="s">
        <v>316</v>
      </c>
      <c r="F71" s="130" t="s">
        <v>315</v>
      </c>
      <c r="G71" s="130" t="s">
        <v>438</v>
      </c>
      <c r="H71" s="131">
        <v>78000</v>
      </c>
    </row>
    <row r="72" ht="21">
      <c r="A72" s="126" t="s">
        <v>236</v>
      </c>
      <c r="B72" s="127" t="s">
        <v>439</v>
      </c>
      <c r="C72" s="128">
        <v>50299</v>
      </c>
      <c r="D72" s="129" t="s">
        <v>315</v>
      </c>
      <c r="E72" s="130" t="s">
        <v>316</v>
      </c>
      <c r="F72" s="130" t="s">
        <v>315</v>
      </c>
      <c r="G72" s="130" t="s">
        <v>440</v>
      </c>
      <c r="H72" s="131">
        <v>5000</v>
      </c>
    </row>
    <row r="73" ht="21">
      <c r="A73" s="126" t="s">
        <v>73</v>
      </c>
      <c r="B73" s="127" t="s">
        <v>441</v>
      </c>
      <c r="C73" s="128">
        <v>50199</v>
      </c>
      <c r="D73" s="129" t="s">
        <v>282</v>
      </c>
      <c r="E73" s="130" t="s">
        <v>283</v>
      </c>
      <c r="F73" s="130" t="s">
        <v>282</v>
      </c>
      <c r="G73" s="130" t="s">
        <v>442</v>
      </c>
      <c r="H73" s="131">
        <v>477864</v>
      </c>
    </row>
    <row r="74" ht="21">
      <c r="A74" s="126" t="s">
        <v>73</v>
      </c>
      <c r="B74" s="127" t="s">
        <v>441</v>
      </c>
      <c r="C74" s="128">
        <v>50299</v>
      </c>
      <c r="D74" s="129" t="s">
        <v>315</v>
      </c>
      <c r="E74" s="130" t="s">
        <v>316</v>
      </c>
      <c r="F74" s="130" t="s">
        <v>315</v>
      </c>
      <c r="G74" s="130" t="s">
        <v>443</v>
      </c>
      <c r="H74" s="131">
        <v>101000</v>
      </c>
    </row>
    <row r="75" ht="21">
      <c r="A75" s="126" t="s">
        <v>75</v>
      </c>
      <c r="B75" s="127" t="s">
        <v>444</v>
      </c>
      <c r="C75" s="128">
        <v>50299</v>
      </c>
      <c r="D75" s="129" t="s">
        <v>315</v>
      </c>
      <c r="E75" s="130" t="s">
        <v>316</v>
      </c>
      <c r="F75" s="130" t="s">
        <v>315</v>
      </c>
      <c r="G75" s="130" t="s">
        <v>445</v>
      </c>
      <c r="H75" s="131">
        <v>80000</v>
      </c>
    </row>
    <row r="76" ht="21">
      <c r="A76" s="126" t="s">
        <v>79</v>
      </c>
      <c r="B76" s="127" t="s">
        <v>446</v>
      </c>
      <c r="C76" s="128">
        <v>50299</v>
      </c>
      <c r="D76" s="129" t="s">
        <v>315</v>
      </c>
      <c r="E76" s="130" t="s">
        <v>316</v>
      </c>
      <c r="F76" s="130" t="s">
        <v>315</v>
      </c>
      <c r="G76" s="130" t="s">
        <v>447</v>
      </c>
      <c r="H76" s="131">
        <v>250000</v>
      </c>
    </row>
    <row r="77" ht="13.5">
      <c r="A77" s="126" t="s">
        <v>84</v>
      </c>
      <c r="B77" s="127" t="s">
        <v>448</v>
      </c>
      <c r="C77" s="128">
        <v>50203</v>
      </c>
      <c r="D77" s="129" t="s">
        <v>307</v>
      </c>
      <c r="E77" s="130" t="s">
        <v>308</v>
      </c>
      <c r="F77" s="130" t="s">
        <v>307</v>
      </c>
      <c r="G77" s="130" t="s">
        <v>449</v>
      </c>
      <c r="H77" s="131">
        <v>149124</v>
      </c>
    </row>
    <row r="78" ht="21">
      <c r="A78" s="126" t="s">
        <v>88</v>
      </c>
      <c r="B78" s="127" t="s">
        <v>450</v>
      </c>
      <c r="C78" s="128">
        <v>50299</v>
      </c>
      <c r="D78" s="129" t="s">
        <v>315</v>
      </c>
      <c r="E78" s="130" t="s">
        <v>316</v>
      </c>
      <c r="F78" s="130" t="s">
        <v>315</v>
      </c>
      <c r="G78" s="130" t="s">
        <v>451</v>
      </c>
      <c r="H78" s="131">
        <v>500000</v>
      </c>
    </row>
    <row r="79" ht="21">
      <c r="A79" s="126" t="s">
        <v>94</v>
      </c>
      <c r="B79" s="127" t="s">
        <v>452</v>
      </c>
      <c r="C79" s="128">
        <v>50205</v>
      </c>
      <c r="D79" s="129" t="s">
        <v>391</v>
      </c>
      <c r="E79" s="130" t="s">
        <v>392</v>
      </c>
      <c r="F79" s="130" t="s">
        <v>391</v>
      </c>
      <c r="G79" s="130" t="s">
        <v>453</v>
      </c>
      <c r="H79" s="131">
        <v>220000</v>
      </c>
    </row>
    <row r="80" ht="21">
      <c r="A80" s="126" t="s">
        <v>94</v>
      </c>
      <c r="B80" s="127" t="s">
        <v>452</v>
      </c>
      <c r="C80" s="128">
        <v>50299</v>
      </c>
      <c r="D80" s="129" t="s">
        <v>315</v>
      </c>
      <c r="E80" s="130" t="s">
        <v>316</v>
      </c>
      <c r="F80" s="130" t="s">
        <v>315</v>
      </c>
      <c r="G80" s="130" t="s">
        <v>454</v>
      </c>
      <c r="H80" s="131">
        <v>1040000</v>
      </c>
    </row>
    <row r="81" ht="21">
      <c r="A81" s="126" t="s">
        <v>99</v>
      </c>
      <c r="B81" s="127" t="s">
        <v>455</v>
      </c>
      <c r="C81" s="128">
        <v>50299</v>
      </c>
      <c r="D81" s="129" t="s">
        <v>315</v>
      </c>
      <c r="E81" s="130" t="s">
        <v>316</v>
      </c>
      <c r="F81" s="130" t="s">
        <v>315</v>
      </c>
      <c r="G81" s="130" t="s">
        <v>456</v>
      </c>
      <c r="H81" s="131">
        <v>34000</v>
      </c>
    </row>
    <row r="82" ht="21">
      <c r="A82" s="126" t="s">
        <v>105</v>
      </c>
      <c r="B82" s="127" t="s">
        <v>457</v>
      </c>
      <c r="C82" s="128">
        <v>50901</v>
      </c>
      <c r="D82" s="129" t="s">
        <v>320</v>
      </c>
      <c r="E82" s="130" t="s">
        <v>458</v>
      </c>
      <c r="F82" s="130" t="s">
        <v>459</v>
      </c>
      <c r="G82" s="130" t="s">
        <v>460</v>
      </c>
      <c r="H82" s="131">
        <v>309410</v>
      </c>
    </row>
    <row r="83" ht="21">
      <c r="A83" s="126" t="s">
        <v>105</v>
      </c>
      <c r="B83" s="127" t="s">
        <v>457</v>
      </c>
      <c r="C83" s="128">
        <v>50299</v>
      </c>
      <c r="D83" s="129" t="s">
        <v>315</v>
      </c>
      <c r="E83" s="130" t="s">
        <v>316</v>
      </c>
      <c r="F83" s="130" t="s">
        <v>315</v>
      </c>
      <c r="G83" s="130" t="s">
        <v>461</v>
      </c>
      <c r="H83" s="131">
        <v>180000</v>
      </c>
    </row>
    <row r="84" ht="21">
      <c r="A84" s="126" t="s">
        <v>105</v>
      </c>
      <c r="B84" s="127" t="s">
        <v>457</v>
      </c>
      <c r="C84" s="128">
        <v>50999</v>
      </c>
      <c r="D84" s="129" t="s">
        <v>319</v>
      </c>
      <c r="E84" s="130" t="s">
        <v>328</v>
      </c>
      <c r="F84" s="130" t="s">
        <v>319</v>
      </c>
      <c r="G84" s="130" t="s">
        <v>462</v>
      </c>
      <c r="H84" s="131">
        <v>146200</v>
      </c>
    </row>
    <row r="85" ht="21">
      <c r="A85" s="126" t="s">
        <v>103</v>
      </c>
      <c r="B85" s="127" t="s">
        <v>463</v>
      </c>
      <c r="C85" s="128">
        <v>50199</v>
      </c>
      <c r="D85" s="129" t="s">
        <v>282</v>
      </c>
      <c r="E85" s="130" t="s">
        <v>283</v>
      </c>
      <c r="F85" s="130" t="s">
        <v>282</v>
      </c>
      <c r="G85" s="130" t="s">
        <v>464</v>
      </c>
      <c r="H85" s="131">
        <v>21221388</v>
      </c>
    </row>
    <row r="86" ht="21">
      <c r="A86" s="126" t="s">
        <v>103</v>
      </c>
      <c r="B86" s="127" t="s">
        <v>463</v>
      </c>
      <c r="C86" s="128">
        <v>50299</v>
      </c>
      <c r="D86" s="129" t="s">
        <v>315</v>
      </c>
      <c r="E86" s="130" t="s">
        <v>316</v>
      </c>
      <c r="F86" s="130" t="s">
        <v>315</v>
      </c>
      <c r="G86" s="130" t="s">
        <v>465</v>
      </c>
      <c r="H86" s="131">
        <v>154496</v>
      </c>
    </row>
    <row r="87" ht="21">
      <c r="A87" s="126" t="s">
        <v>103</v>
      </c>
      <c r="B87" s="127" t="s">
        <v>463</v>
      </c>
      <c r="C87" s="128">
        <v>50299</v>
      </c>
      <c r="D87" s="129" t="s">
        <v>315</v>
      </c>
      <c r="E87" s="130" t="s">
        <v>316</v>
      </c>
      <c r="F87" s="130" t="s">
        <v>315</v>
      </c>
      <c r="G87" s="130" t="s">
        <v>466</v>
      </c>
      <c r="H87" s="131">
        <v>390000</v>
      </c>
    </row>
    <row r="88" ht="21">
      <c r="A88" s="126" t="s">
        <v>103</v>
      </c>
      <c r="B88" s="127" t="s">
        <v>463</v>
      </c>
      <c r="C88" s="128">
        <v>50299</v>
      </c>
      <c r="D88" s="129" t="s">
        <v>315</v>
      </c>
      <c r="E88" s="130" t="s">
        <v>316</v>
      </c>
      <c r="F88" s="130" t="s">
        <v>315</v>
      </c>
      <c r="G88" s="130" t="s">
        <v>467</v>
      </c>
      <c r="H88" s="131">
        <v>100000</v>
      </c>
    </row>
    <row r="89" ht="21">
      <c r="A89" s="126" t="s">
        <v>103</v>
      </c>
      <c r="B89" s="127" t="s">
        <v>463</v>
      </c>
      <c r="C89" s="128">
        <v>50299</v>
      </c>
      <c r="D89" s="129" t="s">
        <v>315</v>
      </c>
      <c r="E89" s="130" t="s">
        <v>316</v>
      </c>
      <c r="F89" s="130" t="s">
        <v>315</v>
      </c>
      <c r="G89" s="130" t="s">
        <v>468</v>
      </c>
      <c r="H89" s="131">
        <v>7812904.7400000002</v>
      </c>
    </row>
    <row r="90" ht="21">
      <c r="A90" s="126" t="s">
        <v>103</v>
      </c>
      <c r="B90" s="127" t="s">
        <v>463</v>
      </c>
      <c r="C90" s="128">
        <v>50299</v>
      </c>
      <c r="D90" s="129" t="s">
        <v>315</v>
      </c>
      <c r="E90" s="130" t="s">
        <v>316</v>
      </c>
      <c r="F90" s="130" t="s">
        <v>315</v>
      </c>
      <c r="G90" s="130" t="s">
        <v>469</v>
      </c>
      <c r="H90" s="131">
        <v>2000000</v>
      </c>
    </row>
    <row r="91" ht="21">
      <c r="A91" s="126" t="s">
        <v>103</v>
      </c>
      <c r="B91" s="127" t="s">
        <v>463</v>
      </c>
      <c r="C91" s="128">
        <v>50299</v>
      </c>
      <c r="D91" s="129" t="s">
        <v>315</v>
      </c>
      <c r="E91" s="130" t="s">
        <v>316</v>
      </c>
      <c r="F91" s="130" t="s">
        <v>315</v>
      </c>
      <c r="G91" s="130" t="s">
        <v>470</v>
      </c>
      <c r="H91" s="131">
        <v>240000</v>
      </c>
    </row>
    <row r="92" ht="21">
      <c r="A92" s="126" t="s">
        <v>103</v>
      </c>
      <c r="B92" s="127" t="s">
        <v>463</v>
      </c>
      <c r="C92" s="128">
        <v>50299</v>
      </c>
      <c r="D92" s="129" t="s">
        <v>315</v>
      </c>
      <c r="E92" s="130" t="s">
        <v>316</v>
      </c>
      <c r="F92" s="130" t="s">
        <v>315</v>
      </c>
      <c r="G92" s="130" t="s">
        <v>471</v>
      </c>
      <c r="H92" s="131">
        <v>100000</v>
      </c>
    </row>
    <row r="93" ht="21">
      <c r="A93" s="126" t="s">
        <v>103</v>
      </c>
      <c r="B93" s="127" t="s">
        <v>463</v>
      </c>
      <c r="C93" s="128">
        <v>50299</v>
      </c>
      <c r="D93" s="129" t="s">
        <v>315</v>
      </c>
      <c r="E93" s="130" t="s">
        <v>316</v>
      </c>
      <c r="F93" s="130" t="s">
        <v>315</v>
      </c>
      <c r="G93" s="130" t="s">
        <v>472</v>
      </c>
      <c r="H93" s="131">
        <v>1510963.2</v>
      </c>
    </row>
    <row r="94" ht="21">
      <c r="A94" s="126" t="s">
        <v>103</v>
      </c>
      <c r="B94" s="127" t="s">
        <v>463</v>
      </c>
      <c r="C94" s="128">
        <v>50299</v>
      </c>
      <c r="D94" s="129" t="s">
        <v>315</v>
      </c>
      <c r="E94" s="130" t="s">
        <v>316</v>
      </c>
      <c r="F94" s="130" t="s">
        <v>315</v>
      </c>
      <c r="G94" s="130" t="s">
        <v>473</v>
      </c>
      <c r="H94" s="131">
        <v>467670</v>
      </c>
    </row>
    <row r="95" ht="21">
      <c r="A95" s="126" t="s">
        <v>103</v>
      </c>
      <c r="B95" s="127" t="s">
        <v>463</v>
      </c>
      <c r="C95" s="128">
        <v>50299</v>
      </c>
      <c r="D95" s="129" t="s">
        <v>315</v>
      </c>
      <c r="E95" s="130" t="s">
        <v>316</v>
      </c>
      <c r="F95" s="130" t="s">
        <v>315</v>
      </c>
      <c r="G95" s="130" t="s">
        <v>474</v>
      </c>
      <c r="H95" s="131">
        <v>3727934.6299999999</v>
      </c>
    </row>
    <row r="96" ht="21">
      <c r="A96" s="126" t="s">
        <v>103</v>
      </c>
      <c r="B96" s="127" t="s">
        <v>463</v>
      </c>
      <c r="C96" s="128">
        <v>50299</v>
      </c>
      <c r="D96" s="129" t="s">
        <v>315</v>
      </c>
      <c r="E96" s="130" t="s">
        <v>316</v>
      </c>
      <c r="F96" s="130" t="s">
        <v>315</v>
      </c>
      <c r="G96" s="130" t="s">
        <v>475</v>
      </c>
      <c r="H96" s="131">
        <v>115808</v>
      </c>
    </row>
    <row r="97" ht="21">
      <c r="A97" s="126" t="s">
        <v>103</v>
      </c>
      <c r="B97" s="127" t="s">
        <v>463</v>
      </c>
      <c r="C97" s="128">
        <v>50299</v>
      </c>
      <c r="D97" s="129" t="s">
        <v>315</v>
      </c>
      <c r="E97" s="130" t="s">
        <v>316</v>
      </c>
      <c r="F97" s="130" t="s">
        <v>315</v>
      </c>
      <c r="G97" s="130" t="s">
        <v>476</v>
      </c>
      <c r="H97" s="131">
        <v>117700</v>
      </c>
    </row>
    <row r="98" ht="31.5">
      <c r="A98" s="126" t="s">
        <v>111</v>
      </c>
      <c r="B98" s="127" t="s">
        <v>477</v>
      </c>
      <c r="C98" s="128">
        <v>50102</v>
      </c>
      <c r="D98" s="129" t="s">
        <v>273</v>
      </c>
      <c r="E98" s="130" t="s">
        <v>276</v>
      </c>
      <c r="F98" s="130" t="s">
        <v>277</v>
      </c>
      <c r="G98" s="130" t="s">
        <v>478</v>
      </c>
      <c r="H98" s="131">
        <v>4552448.96</v>
      </c>
    </row>
    <row r="99" ht="21">
      <c r="A99" s="126" t="s">
        <v>113</v>
      </c>
      <c r="B99" s="127" t="s">
        <v>479</v>
      </c>
      <c r="C99" s="128">
        <v>50102</v>
      </c>
      <c r="D99" s="129" t="s">
        <v>273</v>
      </c>
      <c r="E99" s="130" t="s">
        <v>278</v>
      </c>
      <c r="F99" s="130" t="s">
        <v>279</v>
      </c>
      <c r="G99" s="130" t="s">
        <v>480</v>
      </c>
      <c r="H99" s="131">
        <v>2276224.48</v>
      </c>
    </row>
    <row r="100" ht="21">
      <c r="A100" s="126" t="s">
        <v>109</v>
      </c>
      <c r="B100" s="127" t="s">
        <v>481</v>
      </c>
      <c r="C100" s="128">
        <v>50905</v>
      </c>
      <c r="D100" s="129" t="s">
        <v>323</v>
      </c>
      <c r="E100" s="130" t="s">
        <v>324</v>
      </c>
      <c r="F100" s="130" t="s">
        <v>325</v>
      </c>
      <c r="G100" s="130" t="s">
        <v>482</v>
      </c>
      <c r="H100" s="131">
        <v>142782</v>
      </c>
    </row>
    <row r="101" ht="21">
      <c r="A101" s="126" t="s">
        <v>109</v>
      </c>
      <c r="B101" s="127" t="s">
        <v>481</v>
      </c>
      <c r="C101" s="128">
        <v>50999</v>
      </c>
      <c r="D101" s="129" t="s">
        <v>319</v>
      </c>
      <c r="E101" s="130" t="s">
        <v>328</v>
      </c>
      <c r="F101" s="130" t="s">
        <v>319</v>
      </c>
      <c r="G101" s="130" t="s">
        <v>483</v>
      </c>
      <c r="H101" s="131">
        <v>3960</v>
      </c>
    </row>
    <row r="102" ht="21">
      <c r="A102" s="126" t="s">
        <v>109</v>
      </c>
      <c r="B102" s="127" t="s">
        <v>481</v>
      </c>
      <c r="C102" s="128">
        <v>50905</v>
      </c>
      <c r="D102" s="129" t="s">
        <v>323</v>
      </c>
      <c r="E102" s="130" t="s">
        <v>326</v>
      </c>
      <c r="F102" s="130" t="s">
        <v>327</v>
      </c>
      <c r="G102" s="130" t="s">
        <v>484</v>
      </c>
      <c r="H102" s="131">
        <v>596930</v>
      </c>
    </row>
    <row r="103" ht="21">
      <c r="A103" s="126" t="s">
        <v>109</v>
      </c>
      <c r="B103" s="127" t="s">
        <v>481</v>
      </c>
      <c r="C103" s="128">
        <v>50901</v>
      </c>
      <c r="D103" s="129" t="s">
        <v>320</v>
      </c>
      <c r="E103" s="130" t="s">
        <v>321</v>
      </c>
      <c r="F103" s="130" t="s">
        <v>322</v>
      </c>
      <c r="G103" s="130" t="s">
        <v>485</v>
      </c>
      <c r="H103" s="131">
        <v>2000</v>
      </c>
    </row>
    <row r="104" ht="21">
      <c r="A104" s="126" t="s">
        <v>109</v>
      </c>
      <c r="B104" s="127" t="s">
        <v>481</v>
      </c>
      <c r="C104" s="128">
        <v>50999</v>
      </c>
      <c r="D104" s="129" t="s">
        <v>319</v>
      </c>
      <c r="E104" s="130" t="s">
        <v>328</v>
      </c>
      <c r="F104" s="130" t="s">
        <v>319</v>
      </c>
      <c r="G104" s="130" t="s">
        <v>486</v>
      </c>
      <c r="H104" s="131">
        <v>5280</v>
      </c>
    </row>
    <row r="105" ht="21">
      <c r="A105" s="126" t="s">
        <v>109</v>
      </c>
      <c r="B105" s="127" t="s">
        <v>481</v>
      </c>
      <c r="C105" s="128">
        <v>50299</v>
      </c>
      <c r="D105" s="129" t="s">
        <v>315</v>
      </c>
      <c r="E105" s="130" t="s">
        <v>316</v>
      </c>
      <c r="F105" s="130" t="s">
        <v>315</v>
      </c>
      <c r="G105" s="130" t="s">
        <v>487</v>
      </c>
      <c r="H105" s="131">
        <v>533564</v>
      </c>
    </row>
    <row r="106" ht="21">
      <c r="A106" s="126" t="s">
        <v>115</v>
      </c>
      <c r="B106" s="127" t="s">
        <v>488</v>
      </c>
      <c r="C106" s="128">
        <v>50999</v>
      </c>
      <c r="D106" s="129" t="s">
        <v>319</v>
      </c>
      <c r="E106" s="130" t="s">
        <v>328</v>
      </c>
      <c r="F106" s="130" t="s">
        <v>319</v>
      </c>
      <c r="G106" s="130" t="s">
        <v>489</v>
      </c>
      <c r="H106" s="131">
        <v>222000</v>
      </c>
    </row>
    <row r="107" ht="21">
      <c r="A107" s="126" t="s">
        <v>115</v>
      </c>
      <c r="B107" s="127" t="s">
        <v>488</v>
      </c>
      <c r="C107" s="128">
        <v>50299</v>
      </c>
      <c r="D107" s="129" t="s">
        <v>315</v>
      </c>
      <c r="E107" s="130" t="s">
        <v>316</v>
      </c>
      <c r="F107" s="130" t="s">
        <v>315</v>
      </c>
      <c r="G107" s="130" t="s">
        <v>490</v>
      </c>
      <c r="H107" s="131">
        <v>13600</v>
      </c>
    </row>
    <row r="108" ht="21">
      <c r="A108" s="126" t="s">
        <v>115</v>
      </c>
      <c r="B108" s="127" t="s">
        <v>488</v>
      </c>
      <c r="C108" s="128">
        <v>50905</v>
      </c>
      <c r="D108" s="129" t="s">
        <v>323</v>
      </c>
      <c r="E108" s="130" t="s">
        <v>326</v>
      </c>
      <c r="F108" s="130" t="s">
        <v>327</v>
      </c>
      <c r="G108" s="130" t="s">
        <v>491</v>
      </c>
      <c r="H108" s="131">
        <v>1723084.6399999999</v>
      </c>
    </row>
    <row r="109" ht="21">
      <c r="A109" s="126" t="s">
        <v>119</v>
      </c>
      <c r="B109" s="127" t="s">
        <v>492</v>
      </c>
      <c r="C109" s="128">
        <v>50199</v>
      </c>
      <c r="D109" s="129" t="s">
        <v>282</v>
      </c>
      <c r="E109" s="130" t="s">
        <v>283</v>
      </c>
      <c r="F109" s="130" t="s">
        <v>282</v>
      </c>
      <c r="G109" s="130" t="s">
        <v>493</v>
      </c>
      <c r="H109" s="131">
        <v>100000</v>
      </c>
    </row>
    <row r="110" ht="21">
      <c r="A110" s="126" t="s">
        <v>119</v>
      </c>
      <c r="B110" s="127" t="s">
        <v>492</v>
      </c>
      <c r="C110" s="128">
        <v>50299</v>
      </c>
      <c r="D110" s="129" t="s">
        <v>315</v>
      </c>
      <c r="E110" s="130" t="s">
        <v>316</v>
      </c>
      <c r="F110" s="130" t="s">
        <v>315</v>
      </c>
      <c r="G110" s="130" t="s">
        <v>494</v>
      </c>
      <c r="H110" s="131">
        <v>40000</v>
      </c>
    </row>
    <row r="111" ht="21">
      <c r="A111" s="126" t="s">
        <v>123</v>
      </c>
      <c r="B111" s="127" t="s">
        <v>495</v>
      </c>
      <c r="C111" s="128">
        <v>50999</v>
      </c>
      <c r="D111" s="129" t="s">
        <v>319</v>
      </c>
      <c r="E111" s="130" t="s">
        <v>328</v>
      </c>
      <c r="F111" s="130" t="s">
        <v>319</v>
      </c>
      <c r="G111" s="130" t="s">
        <v>496</v>
      </c>
      <c r="H111" s="131">
        <v>210610</v>
      </c>
    </row>
    <row r="112" ht="21">
      <c r="A112" s="126" t="s">
        <v>123</v>
      </c>
      <c r="B112" s="127" t="s">
        <v>495</v>
      </c>
      <c r="C112" s="128">
        <v>50999</v>
      </c>
      <c r="D112" s="129" t="s">
        <v>319</v>
      </c>
      <c r="E112" s="130" t="s">
        <v>328</v>
      </c>
      <c r="F112" s="130" t="s">
        <v>319</v>
      </c>
      <c r="G112" s="130" t="s">
        <v>497</v>
      </c>
      <c r="H112" s="131">
        <v>900000</v>
      </c>
    </row>
    <row r="113" ht="21">
      <c r="A113" s="126" t="s">
        <v>127</v>
      </c>
      <c r="B113" s="127" t="s">
        <v>498</v>
      </c>
      <c r="C113" s="128">
        <v>50905</v>
      </c>
      <c r="D113" s="129" t="s">
        <v>323</v>
      </c>
      <c r="E113" s="130" t="s">
        <v>324</v>
      </c>
      <c r="F113" s="130" t="s">
        <v>325</v>
      </c>
      <c r="G113" s="130" t="s">
        <v>499</v>
      </c>
      <c r="H113" s="131">
        <v>323447.96000000002</v>
      </c>
    </row>
    <row r="114" ht="21">
      <c r="A114" s="126" t="s">
        <v>131</v>
      </c>
      <c r="B114" s="127" t="s">
        <v>500</v>
      </c>
      <c r="C114" s="128">
        <v>50299</v>
      </c>
      <c r="D114" s="129" t="s">
        <v>315</v>
      </c>
      <c r="E114" s="130" t="s">
        <v>316</v>
      </c>
      <c r="F114" s="130" t="s">
        <v>315</v>
      </c>
      <c r="G114" s="130" t="s">
        <v>501</v>
      </c>
      <c r="H114" s="131">
        <v>1717250</v>
      </c>
    </row>
    <row r="115" ht="21">
      <c r="A115" s="126" t="s">
        <v>139</v>
      </c>
      <c r="B115" s="127" t="s">
        <v>502</v>
      </c>
      <c r="C115" s="128">
        <v>50999</v>
      </c>
      <c r="D115" s="129" t="s">
        <v>319</v>
      </c>
      <c r="E115" s="130" t="s">
        <v>328</v>
      </c>
      <c r="F115" s="130" t="s">
        <v>319</v>
      </c>
      <c r="G115" s="130" t="s">
        <v>503</v>
      </c>
      <c r="H115" s="131">
        <v>2395000</v>
      </c>
    </row>
    <row r="116" ht="21">
      <c r="A116" s="126" t="s">
        <v>137</v>
      </c>
      <c r="B116" s="127" t="s">
        <v>504</v>
      </c>
      <c r="C116" s="128">
        <v>50199</v>
      </c>
      <c r="D116" s="129" t="s">
        <v>282</v>
      </c>
      <c r="E116" s="130" t="s">
        <v>283</v>
      </c>
      <c r="F116" s="130" t="s">
        <v>282</v>
      </c>
      <c r="G116" s="130" t="s">
        <v>505</v>
      </c>
      <c r="H116" s="131">
        <v>94000</v>
      </c>
    </row>
    <row r="117" ht="21">
      <c r="A117" s="126" t="s">
        <v>141</v>
      </c>
      <c r="B117" s="127" t="s">
        <v>506</v>
      </c>
      <c r="C117" s="128">
        <v>50901</v>
      </c>
      <c r="D117" s="129" t="s">
        <v>320</v>
      </c>
      <c r="E117" s="130" t="s">
        <v>458</v>
      </c>
      <c r="F117" s="130" t="s">
        <v>459</v>
      </c>
      <c r="G117" s="130" t="s">
        <v>507</v>
      </c>
      <c r="H117" s="131">
        <v>21500</v>
      </c>
    </row>
    <row r="118" ht="21">
      <c r="A118" s="126" t="s">
        <v>135</v>
      </c>
      <c r="B118" s="127" t="s">
        <v>508</v>
      </c>
      <c r="C118" s="128">
        <v>50299</v>
      </c>
      <c r="D118" s="129" t="s">
        <v>315</v>
      </c>
      <c r="E118" s="130" t="s">
        <v>316</v>
      </c>
      <c r="F118" s="130" t="s">
        <v>315</v>
      </c>
      <c r="G118" s="130" t="s">
        <v>509</v>
      </c>
      <c r="H118" s="131">
        <v>118800</v>
      </c>
    </row>
    <row r="119" ht="21">
      <c r="A119" s="126" t="s">
        <v>141</v>
      </c>
      <c r="B119" s="127" t="s">
        <v>506</v>
      </c>
      <c r="C119" s="128">
        <v>50299</v>
      </c>
      <c r="D119" s="129" t="s">
        <v>315</v>
      </c>
      <c r="E119" s="130" t="s">
        <v>316</v>
      </c>
      <c r="F119" s="130" t="s">
        <v>315</v>
      </c>
      <c r="G119" s="130" t="s">
        <v>510</v>
      </c>
      <c r="H119" s="131">
        <v>334000</v>
      </c>
    </row>
    <row r="120" ht="21">
      <c r="A120" s="126" t="s">
        <v>141</v>
      </c>
      <c r="B120" s="127" t="s">
        <v>506</v>
      </c>
      <c r="C120" s="128">
        <v>50299</v>
      </c>
      <c r="D120" s="129" t="s">
        <v>315</v>
      </c>
      <c r="E120" s="130" t="s">
        <v>316</v>
      </c>
      <c r="F120" s="130" t="s">
        <v>315</v>
      </c>
      <c r="G120" s="130" t="s">
        <v>511</v>
      </c>
      <c r="H120" s="131">
        <v>40000</v>
      </c>
    </row>
    <row r="121" ht="21">
      <c r="A121" s="126" t="s">
        <v>141</v>
      </c>
      <c r="B121" s="127" t="s">
        <v>506</v>
      </c>
      <c r="C121" s="128">
        <v>50299</v>
      </c>
      <c r="D121" s="129" t="s">
        <v>315</v>
      </c>
      <c r="E121" s="130" t="s">
        <v>316</v>
      </c>
      <c r="F121" s="130" t="s">
        <v>315</v>
      </c>
      <c r="G121" s="130" t="s">
        <v>512</v>
      </c>
      <c r="H121" s="131">
        <v>50000</v>
      </c>
    </row>
    <row r="122" ht="21">
      <c r="A122" s="126" t="s">
        <v>141</v>
      </c>
      <c r="B122" s="127" t="s">
        <v>506</v>
      </c>
      <c r="C122" s="128">
        <v>50299</v>
      </c>
      <c r="D122" s="129" t="s">
        <v>315</v>
      </c>
      <c r="E122" s="130" t="s">
        <v>316</v>
      </c>
      <c r="F122" s="130" t="s">
        <v>315</v>
      </c>
      <c r="G122" s="130" t="s">
        <v>513</v>
      </c>
      <c r="H122" s="131">
        <v>230000</v>
      </c>
    </row>
    <row r="123" ht="21">
      <c r="A123" s="126" t="s">
        <v>141</v>
      </c>
      <c r="B123" s="127" t="s">
        <v>506</v>
      </c>
      <c r="C123" s="128">
        <v>50299</v>
      </c>
      <c r="D123" s="129" t="s">
        <v>315</v>
      </c>
      <c r="E123" s="130" t="s">
        <v>316</v>
      </c>
      <c r="F123" s="130" t="s">
        <v>315</v>
      </c>
      <c r="G123" s="130" t="s">
        <v>514</v>
      </c>
      <c r="H123" s="131">
        <v>350000</v>
      </c>
    </row>
    <row r="124" ht="21">
      <c r="A124" s="126" t="s">
        <v>141</v>
      </c>
      <c r="B124" s="127" t="s">
        <v>506</v>
      </c>
      <c r="C124" s="128">
        <v>50299</v>
      </c>
      <c r="D124" s="129" t="s">
        <v>315</v>
      </c>
      <c r="E124" s="130" t="s">
        <v>316</v>
      </c>
      <c r="F124" s="130" t="s">
        <v>315</v>
      </c>
      <c r="G124" s="130" t="s">
        <v>515</v>
      </c>
      <c r="H124" s="131">
        <v>44526.900000000001</v>
      </c>
    </row>
    <row r="125" ht="21">
      <c r="A125" s="126" t="s">
        <v>145</v>
      </c>
      <c r="B125" s="127" t="s">
        <v>516</v>
      </c>
      <c r="C125" s="128">
        <v>50901</v>
      </c>
      <c r="D125" s="129" t="s">
        <v>320</v>
      </c>
      <c r="E125" s="130" t="s">
        <v>517</v>
      </c>
      <c r="F125" s="130" t="s">
        <v>518</v>
      </c>
      <c r="G125" s="130" t="s">
        <v>519</v>
      </c>
      <c r="H125" s="131">
        <v>10000000</v>
      </c>
    </row>
    <row r="126" ht="21">
      <c r="A126" s="126" t="s">
        <v>149</v>
      </c>
      <c r="B126" s="127" t="s">
        <v>520</v>
      </c>
      <c r="C126" s="128">
        <v>50901</v>
      </c>
      <c r="D126" s="129" t="s">
        <v>320</v>
      </c>
      <c r="E126" s="130" t="s">
        <v>517</v>
      </c>
      <c r="F126" s="130" t="s">
        <v>518</v>
      </c>
      <c r="G126" s="130" t="s">
        <v>521</v>
      </c>
      <c r="H126" s="131">
        <v>108000</v>
      </c>
    </row>
    <row r="127" ht="21">
      <c r="A127" s="126" t="s">
        <v>153</v>
      </c>
      <c r="B127" s="127" t="s">
        <v>522</v>
      </c>
      <c r="C127" s="128">
        <v>50901</v>
      </c>
      <c r="D127" s="129" t="s">
        <v>320</v>
      </c>
      <c r="E127" s="130" t="s">
        <v>458</v>
      </c>
      <c r="F127" s="130" t="s">
        <v>459</v>
      </c>
      <c r="G127" s="130" t="s">
        <v>523</v>
      </c>
      <c r="H127" s="131">
        <v>550000</v>
      </c>
    </row>
    <row r="128" ht="21">
      <c r="A128" s="126" t="s">
        <v>153</v>
      </c>
      <c r="B128" s="127" t="s">
        <v>522</v>
      </c>
      <c r="C128" s="128">
        <v>50299</v>
      </c>
      <c r="D128" s="129" t="s">
        <v>315</v>
      </c>
      <c r="E128" s="130" t="s">
        <v>316</v>
      </c>
      <c r="F128" s="130" t="s">
        <v>315</v>
      </c>
      <c r="G128" s="130" t="s">
        <v>524</v>
      </c>
      <c r="H128" s="131">
        <v>20000</v>
      </c>
    </row>
    <row r="129" ht="21">
      <c r="A129" s="126" t="s">
        <v>153</v>
      </c>
      <c r="B129" s="127" t="s">
        <v>522</v>
      </c>
      <c r="C129" s="128">
        <v>50999</v>
      </c>
      <c r="D129" s="129" t="s">
        <v>319</v>
      </c>
      <c r="E129" s="130" t="s">
        <v>328</v>
      </c>
      <c r="F129" s="130" t="s">
        <v>319</v>
      </c>
      <c r="G129" s="130" t="s">
        <v>525</v>
      </c>
      <c r="H129" s="131">
        <v>950000</v>
      </c>
    </row>
    <row r="130" ht="21">
      <c r="A130" s="126" t="s">
        <v>153</v>
      </c>
      <c r="B130" s="127" t="s">
        <v>522</v>
      </c>
      <c r="C130" s="128">
        <v>50901</v>
      </c>
      <c r="D130" s="129" t="s">
        <v>320</v>
      </c>
      <c r="E130" s="130" t="s">
        <v>517</v>
      </c>
      <c r="F130" s="130" t="s">
        <v>518</v>
      </c>
      <c r="G130" s="130" t="s">
        <v>526</v>
      </c>
      <c r="H130" s="131">
        <v>80000</v>
      </c>
    </row>
    <row r="131" ht="21">
      <c r="A131" s="126" t="s">
        <v>153</v>
      </c>
      <c r="B131" s="127" t="s">
        <v>522</v>
      </c>
      <c r="C131" s="128">
        <v>50299</v>
      </c>
      <c r="D131" s="129" t="s">
        <v>315</v>
      </c>
      <c r="E131" s="130" t="s">
        <v>316</v>
      </c>
      <c r="F131" s="130" t="s">
        <v>315</v>
      </c>
      <c r="G131" s="130" t="s">
        <v>527</v>
      </c>
      <c r="H131" s="131">
        <v>10800</v>
      </c>
    </row>
    <row r="132" ht="21">
      <c r="A132" s="126" t="s">
        <v>157</v>
      </c>
      <c r="B132" s="127" t="s">
        <v>528</v>
      </c>
      <c r="C132" s="128">
        <v>50299</v>
      </c>
      <c r="D132" s="129" t="s">
        <v>315</v>
      </c>
      <c r="E132" s="130" t="s">
        <v>316</v>
      </c>
      <c r="F132" s="130" t="s">
        <v>315</v>
      </c>
      <c r="G132" s="130" t="s">
        <v>529</v>
      </c>
      <c r="H132" s="131">
        <v>30000</v>
      </c>
    </row>
    <row r="133" ht="21">
      <c r="A133" s="126" t="s">
        <v>161</v>
      </c>
      <c r="B133" s="127" t="s">
        <v>530</v>
      </c>
      <c r="C133" s="128">
        <v>50299</v>
      </c>
      <c r="D133" s="129" t="s">
        <v>315</v>
      </c>
      <c r="E133" s="130" t="s">
        <v>316</v>
      </c>
      <c r="F133" s="130" t="s">
        <v>315</v>
      </c>
      <c r="G133" s="130" t="s">
        <v>531</v>
      </c>
      <c r="H133" s="131">
        <v>30000</v>
      </c>
    </row>
    <row r="134" ht="21">
      <c r="A134" s="126" t="s">
        <v>161</v>
      </c>
      <c r="B134" s="127" t="s">
        <v>530</v>
      </c>
      <c r="C134" s="128">
        <v>50299</v>
      </c>
      <c r="D134" s="129" t="s">
        <v>315</v>
      </c>
      <c r="E134" s="130" t="s">
        <v>316</v>
      </c>
      <c r="F134" s="130" t="s">
        <v>315</v>
      </c>
      <c r="G134" s="130" t="s">
        <v>532</v>
      </c>
      <c r="H134" s="131">
        <v>200000</v>
      </c>
    </row>
    <row r="135" ht="21">
      <c r="A135" s="126" t="s">
        <v>161</v>
      </c>
      <c r="B135" s="127" t="s">
        <v>530</v>
      </c>
      <c r="C135" s="128">
        <v>50901</v>
      </c>
      <c r="D135" s="129" t="s">
        <v>320</v>
      </c>
      <c r="E135" s="130" t="s">
        <v>458</v>
      </c>
      <c r="F135" s="130" t="s">
        <v>459</v>
      </c>
      <c r="G135" s="130" t="s">
        <v>533</v>
      </c>
      <c r="H135" s="131">
        <v>490000</v>
      </c>
    </row>
    <row r="136" ht="21">
      <c r="A136" s="126" t="s">
        <v>161</v>
      </c>
      <c r="B136" s="127" t="s">
        <v>530</v>
      </c>
      <c r="C136" s="128">
        <v>50299</v>
      </c>
      <c r="D136" s="129" t="s">
        <v>315</v>
      </c>
      <c r="E136" s="130" t="s">
        <v>316</v>
      </c>
      <c r="F136" s="130" t="s">
        <v>315</v>
      </c>
      <c r="G136" s="130" t="s">
        <v>534</v>
      </c>
      <c r="H136" s="131">
        <v>100000</v>
      </c>
    </row>
    <row r="137" ht="21">
      <c r="A137" s="126" t="s">
        <v>166</v>
      </c>
      <c r="B137" s="127" t="s">
        <v>535</v>
      </c>
      <c r="C137" s="128">
        <v>50299</v>
      </c>
      <c r="D137" s="129" t="s">
        <v>315</v>
      </c>
      <c r="E137" s="130" t="s">
        <v>316</v>
      </c>
      <c r="F137" s="130" t="s">
        <v>315</v>
      </c>
      <c r="G137" s="130" t="s">
        <v>536</v>
      </c>
      <c r="H137" s="131">
        <v>200000</v>
      </c>
    </row>
    <row r="138" ht="21">
      <c r="A138" s="126" t="s">
        <v>170</v>
      </c>
      <c r="B138" s="127" t="s">
        <v>537</v>
      </c>
      <c r="C138" s="128">
        <v>50299</v>
      </c>
      <c r="D138" s="129" t="s">
        <v>315</v>
      </c>
      <c r="E138" s="130" t="s">
        <v>316</v>
      </c>
      <c r="F138" s="130" t="s">
        <v>315</v>
      </c>
      <c r="G138" s="130" t="s">
        <v>538</v>
      </c>
      <c r="H138" s="131">
        <v>615000</v>
      </c>
    </row>
    <row r="139" ht="21">
      <c r="A139" s="126" t="s">
        <v>170</v>
      </c>
      <c r="B139" s="127" t="s">
        <v>537</v>
      </c>
      <c r="C139" s="128">
        <v>50299</v>
      </c>
      <c r="D139" s="129" t="s">
        <v>315</v>
      </c>
      <c r="E139" s="130" t="s">
        <v>316</v>
      </c>
      <c r="F139" s="130" t="s">
        <v>315</v>
      </c>
      <c r="G139" s="130" t="s">
        <v>539</v>
      </c>
      <c r="H139" s="131">
        <v>110000</v>
      </c>
    </row>
    <row r="140" ht="21">
      <c r="A140" s="126" t="s">
        <v>170</v>
      </c>
      <c r="B140" s="127" t="s">
        <v>537</v>
      </c>
      <c r="C140" s="128">
        <v>50999</v>
      </c>
      <c r="D140" s="129" t="s">
        <v>319</v>
      </c>
      <c r="E140" s="130" t="s">
        <v>328</v>
      </c>
      <c r="F140" s="130" t="s">
        <v>319</v>
      </c>
      <c r="G140" s="130" t="s">
        <v>540</v>
      </c>
      <c r="H140" s="131">
        <v>450000</v>
      </c>
    </row>
    <row r="141" ht="21">
      <c r="A141" s="126" t="s">
        <v>174</v>
      </c>
      <c r="B141" s="127" t="s">
        <v>541</v>
      </c>
      <c r="C141" s="128">
        <v>50102</v>
      </c>
      <c r="D141" s="129" t="s">
        <v>273</v>
      </c>
      <c r="E141" s="130" t="s">
        <v>274</v>
      </c>
      <c r="F141" s="130" t="s">
        <v>275</v>
      </c>
      <c r="G141" s="130" t="s">
        <v>360</v>
      </c>
      <c r="H141" s="131">
        <v>3698864.7799999998</v>
      </c>
    </row>
    <row r="142" ht="21">
      <c r="A142" s="126" t="s">
        <v>176</v>
      </c>
      <c r="B142" s="127" t="s">
        <v>542</v>
      </c>
      <c r="C142" s="128">
        <v>50102</v>
      </c>
      <c r="D142" s="129" t="s">
        <v>273</v>
      </c>
      <c r="E142" s="130" t="s">
        <v>274</v>
      </c>
      <c r="F142" s="130" t="s">
        <v>275</v>
      </c>
      <c r="G142" s="130" t="s">
        <v>543</v>
      </c>
      <c r="H142" s="131">
        <v>90000</v>
      </c>
    </row>
    <row r="143" ht="21">
      <c r="A143" s="126" t="s">
        <v>180</v>
      </c>
      <c r="B143" s="127" t="s">
        <v>544</v>
      </c>
      <c r="C143" s="128">
        <v>50901</v>
      </c>
      <c r="D143" s="129" t="s">
        <v>320</v>
      </c>
      <c r="E143" s="130" t="s">
        <v>545</v>
      </c>
      <c r="F143" s="130" t="s">
        <v>546</v>
      </c>
      <c r="G143" s="130" t="s">
        <v>547</v>
      </c>
      <c r="H143" s="131">
        <v>2200000</v>
      </c>
    </row>
    <row r="144" ht="21">
      <c r="A144" s="126" t="s">
        <v>180</v>
      </c>
      <c r="B144" s="127" t="s">
        <v>544</v>
      </c>
      <c r="C144" s="128">
        <v>50901</v>
      </c>
      <c r="D144" s="129" t="s">
        <v>320</v>
      </c>
      <c r="E144" s="130" t="s">
        <v>545</v>
      </c>
      <c r="F144" s="130" t="s">
        <v>546</v>
      </c>
      <c r="G144" s="130" t="s">
        <v>548</v>
      </c>
      <c r="H144" s="131">
        <v>900000</v>
      </c>
    </row>
    <row r="145" ht="21">
      <c r="A145" s="126" t="s">
        <v>187</v>
      </c>
      <c r="B145" s="127" t="s">
        <v>549</v>
      </c>
      <c r="C145" s="128">
        <v>50205</v>
      </c>
      <c r="D145" s="129" t="s">
        <v>391</v>
      </c>
      <c r="E145" s="130" t="s">
        <v>550</v>
      </c>
      <c r="F145" s="130" t="s">
        <v>551</v>
      </c>
      <c r="G145" s="130" t="s">
        <v>552</v>
      </c>
      <c r="H145" s="131">
        <v>3134400</v>
      </c>
    </row>
    <row r="146" ht="21">
      <c r="A146" s="126" t="s">
        <v>185</v>
      </c>
      <c r="B146" s="127" t="s">
        <v>553</v>
      </c>
      <c r="C146" s="128">
        <v>50205</v>
      </c>
      <c r="D146" s="129" t="s">
        <v>391</v>
      </c>
      <c r="E146" s="130" t="s">
        <v>550</v>
      </c>
      <c r="F146" s="130" t="s">
        <v>551</v>
      </c>
      <c r="G146" s="130" t="s">
        <v>554</v>
      </c>
      <c r="H146" s="131">
        <v>244800</v>
      </c>
    </row>
    <row r="147" ht="21">
      <c r="A147" s="126" t="s">
        <v>185</v>
      </c>
      <c r="B147" s="127" t="s">
        <v>553</v>
      </c>
      <c r="C147" s="128">
        <v>50299</v>
      </c>
      <c r="D147" s="129" t="s">
        <v>315</v>
      </c>
      <c r="E147" s="130" t="s">
        <v>316</v>
      </c>
      <c r="F147" s="130" t="s">
        <v>315</v>
      </c>
      <c r="G147" s="130" t="s">
        <v>554</v>
      </c>
      <c r="H147" s="131">
        <v>3800</v>
      </c>
    </row>
    <row r="148" ht="21">
      <c r="A148" s="126" t="s">
        <v>187</v>
      </c>
      <c r="B148" s="127" t="s">
        <v>549</v>
      </c>
      <c r="C148" s="128">
        <v>50299</v>
      </c>
      <c r="D148" s="129" t="s">
        <v>315</v>
      </c>
      <c r="E148" s="130" t="s">
        <v>316</v>
      </c>
      <c r="F148" s="130" t="s">
        <v>315</v>
      </c>
      <c r="G148" s="130" t="s">
        <v>555</v>
      </c>
      <c r="H148" s="131">
        <v>50000</v>
      </c>
    </row>
    <row r="149" ht="21">
      <c r="A149" s="126" t="s">
        <v>187</v>
      </c>
      <c r="B149" s="127" t="s">
        <v>549</v>
      </c>
      <c r="C149" s="128">
        <v>50299</v>
      </c>
      <c r="D149" s="129" t="s">
        <v>315</v>
      </c>
      <c r="E149" s="130" t="s">
        <v>316</v>
      </c>
      <c r="F149" s="130" t="s">
        <v>315</v>
      </c>
      <c r="G149" s="130" t="s">
        <v>556</v>
      </c>
      <c r="H149" s="131">
        <v>190000</v>
      </c>
    </row>
    <row r="150" ht="21">
      <c r="A150" s="126" t="s">
        <v>187</v>
      </c>
      <c r="B150" s="127" t="s">
        <v>549</v>
      </c>
      <c r="C150" s="128">
        <v>50299</v>
      </c>
      <c r="D150" s="129" t="s">
        <v>315</v>
      </c>
      <c r="E150" s="130" t="s">
        <v>316</v>
      </c>
      <c r="F150" s="130" t="s">
        <v>315</v>
      </c>
      <c r="G150" s="130" t="s">
        <v>557</v>
      </c>
      <c r="H150" s="131">
        <v>990000</v>
      </c>
    </row>
    <row r="151" ht="21">
      <c r="A151" s="126" t="s">
        <v>187</v>
      </c>
      <c r="B151" s="127" t="s">
        <v>549</v>
      </c>
      <c r="C151" s="128">
        <v>50299</v>
      </c>
      <c r="D151" s="129" t="s">
        <v>315</v>
      </c>
      <c r="E151" s="130" t="s">
        <v>316</v>
      </c>
      <c r="F151" s="130" t="s">
        <v>315</v>
      </c>
      <c r="G151" s="130" t="s">
        <v>558</v>
      </c>
      <c r="H151" s="131">
        <v>20000</v>
      </c>
    </row>
    <row r="152" ht="21">
      <c r="A152" s="126" t="s">
        <v>187</v>
      </c>
      <c r="B152" s="127" t="s">
        <v>549</v>
      </c>
      <c r="C152" s="128">
        <v>50299</v>
      </c>
      <c r="D152" s="129" t="s">
        <v>315</v>
      </c>
      <c r="E152" s="130" t="s">
        <v>316</v>
      </c>
      <c r="F152" s="130" t="s">
        <v>315</v>
      </c>
      <c r="G152" s="130" t="s">
        <v>559</v>
      </c>
      <c r="H152" s="131">
        <v>400000</v>
      </c>
    </row>
    <row r="153" ht="21">
      <c r="A153" s="126" t="s">
        <v>187</v>
      </c>
      <c r="B153" s="127" t="s">
        <v>549</v>
      </c>
      <c r="C153" s="128">
        <v>50299</v>
      </c>
      <c r="D153" s="129" t="s">
        <v>315</v>
      </c>
      <c r="E153" s="130" t="s">
        <v>316</v>
      </c>
      <c r="F153" s="130" t="s">
        <v>315</v>
      </c>
      <c r="G153" s="130" t="s">
        <v>560</v>
      </c>
      <c r="H153" s="131">
        <v>70000</v>
      </c>
    </row>
    <row r="154" ht="21">
      <c r="A154" s="126" t="s">
        <v>187</v>
      </c>
      <c r="B154" s="127" t="s">
        <v>549</v>
      </c>
      <c r="C154" s="128">
        <v>50299</v>
      </c>
      <c r="D154" s="129" t="s">
        <v>315</v>
      </c>
      <c r="E154" s="130" t="s">
        <v>316</v>
      </c>
      <c r="F154" s="130" t="s">
        <v>315</v>
      </c>
      <c r="G154" s="130" t="s">
        <v>561</v>
      </c>
      <c r="H154" s="131">
        <v>150000</v>
      </c>
    </row>
    <row r="155" ht="21">
      <c r="A155" s="126" t="s">
        <v>187</v>
      </c>
      <c r="B155" s="127" t="s">
        <v>549</v>
      </c>
      <c r="C155" s="128">
        <v>50299</v>
      </c>
      <c r="D155" s="129" t="s">
        <v>315</v>
      </c>
      <c r="E155" s="130" t="s">
        <v>316</v>
      </c>
      <c r="F155" s="130" t="s">
        <v>315</v>
      </c>
      <c r="G155" s="130" t="s">
        <v>562</v>
      </c>
      <c r="H155" s="131">
        <v>2933800</v>
      </c>
    </row>
    <row r="156" ht="21">
      <c r="A156" s="126" t="s">
        <v>187</v>
      </c>
      <c r="B156" s="127" t="s">
        <v>549</v>
      </c>
      <c r="C156" s="128">
        <v>50299</v>
      </c>
      <c r="D156" s="129" t="s">
        <v>315</v>
      </c>
      <c r="E156" s="130" t="s">
        <v>316</v>
      </c>
      <c r="F156" s="130" t="s">
        <v>315</v>
      </c>
      <c r="G156" s="130" t="s">
        <v>563</v>
      </c>
      <c r="H156" s="131">
        <v>200000</v>
      </c>
    </row>
    <row r="157" ht="21">
      <c r="A157" s="126" t="s">
        <v>187</v>
      </c>
      <c r="B157" s="127" t="s">
        <v>549</v>
      </c>
      <c r="C157" s="128">
        <v>50299</v>
      </c>
      <c r="D157" s="129" t="s">
        <v>315</v>
      </c>
      <c r="E157" s="130" t="s">
        <v>316</v>
      </c>
      <c r="F157" s="130" t="s">
        <v>315</v>
      </c>
      <c r="G157" s="130" t="s">
        <v>564</v>
      </c>
      <c r="H157" s="131">
        <v>3384240</v>
      </c>
    </row>
    <row r="158" ht="21">
      <c r="A158" s="126" t="s">
        <v>191</v>
      </c>
      <c r="B158" s="127" t="s">
        <v>565</v>
      </c>
      <c r="C158" s="128">
        <v>50299</v>
      </c>
      <c r="D158" s="129" t="s">
        <v>315</v>
      </c>
      <c r="E158" s="130" t="s">
        <v>316</v>
      </c>
      <c r="F158" s="130" t="s">
        <v>315</v>
      </c>
      <c r="G158" s="130" t="s">
        <v>566</v>
      </c>
      <c r="H158" s="131">
        <v>11297676.960000001</v>
      </c>
    </row>
    <row r="159" ht="13.5">
      <c r="A159" s="126" t="s">
        <v>191</v>
      </c>
      <c r="B159" s="127" t="s">
        <v>565</v>
      </c>
      <c r="C159" s="128">
        <v>50201</v>
      </c>
      <c r="D159" s="129" t="s">
        <v>286</v>
      </c>
      <c r="E159" s="130" t="s">
        <v>395</v>
      </c>
      <c r="F159" s="130" t="s">
        <v>396</v>
      </c>
      <c r="G159" s="130" t="s">
        <v>567</v>
      </c>
      <c r="H159" s="131">
        <v>7879698.71</v>
      </c>
    </row>
    <row r="160" ht="13.5">
      <c r="A160" s="126" t="s">
        <v>191</v>
      </c>
      <c r="B160" s="127" t="s">
        <v>565</v>
      </c>
      <c r="C160" s="128">
        <v>50205</v>
      </c>
      <c r="D160" s="129" t="s">
        <v>391</v>
      </c>
      <c r="E160" s="130" t="s">
        <v>392</v>
      </c>
      <c r="F160" s="130" t="s">
        <v>391</v>
      </c>
      <c r="G160" s="130" t="s">
        <v>568</v>
      </c>
      <c r="H160" s="131">
        <v>3583585.6099999999</v>
      </c>
    </row>
    <row r="161" ht="21">
      <c r="A161" s="126" t="s">
        <v>191</v>
      </c>
      <c r="B161" s="127" t="s">
        <v>565</v>
      </c>
      <c r="C161" s="128">
        <v>50299</v>
      </c>
      <c r="D161" s="129" t="s">
        <v>315</v>
      </c>
      <c r="E161" s="130" t="s">
        <v>316</v>
      </c>
      <c r="F161" s="130" t="s">
        <v>315</v>
      </c>
      <c r="G161" s="130" t="s">
        <v>569</v>
      </c>
      <c r="H161" s="131">
        <v>50000</v>
      </c>
    </row>
    <row r="162" ht="21">
      <c r="A162" s="126" t="s">
        <v>191</v>
      </c>
      <c r="B162" s="127" t="s">
        <v>565</v>
      </c>
      <c r="C162" s="128">
        <v>50299</v>
      </c>
      <c r="D162" s="129" t="s">
        <v>315</v>
      </c>
      <c r="E162" s="130" t="s">
        <v>316</v>
      </c>
      <c r="F162" s="130" t="s">
        <v>315</v>
      </c>
      <c r="G162" s="130" t="s">
        <v>570</v>
      </c>
      <c r="H162" s="131">
        <v>710000</v>
      </c>
    </row>
    <row r="163" ht="21">
      <c r="A163" s="126" t="s">
        <v>191</v>
      </c>
      <c r="B163" s="127" t="s">
        <v>565</v>
      </c>
      <c r="C163" s="128">
        <v>50299</v>
      </c>
      <c r="D163" s="129" t="s">
        <v>315</v>
      </c>
      <c r="E163" s="130" t="s">
        <v>316</v>
      </c>
      <c r="F163" s="130" t="s">
        <v>315</v>
      </c>
      <c r="G163" s="130" t="s">
        <v>571</v>
      </c>
      <c r="H163" s="131">
        <v>326865.28000000003</v>
      </c>
    </row>
    <row r="164" ht="21">
      <c r="A164" s="126" t="s">
        <v>191</v>
      </c>
      <c r="B164" s="127" t="s">
        <v>565</v>
      </c>
      <c r="C164" s="128">
        <v>50299</v>
      </c>
      <c r="D164" s="129" t="s">
        <v>315</v>
      </c>
      <c r="E164" s="130" t="s">
        <v>316</v>
      </c>
      <c r="F164" s="130" t="s">
        <v>315</v>
      </c>
      <c r="G164" s="130" t="s">
        <v>572</v>
      </c>
      <c r="H164" s="131">
        <v>114720</v>
      </c>
    </row>
    <row r="165" ht="21">
      <c r="A165" s="126" t="s">
        <v>191</v>
      </c>
      <c r="B165" s="127" t="s">
        <v>565</v>
      </c>
      <c r="C165" s="128">
        <v>50299</v>
      </c>
      <c r="D165" s="129" t="s">
        <v>315</v>
      </c>
      <c r="E165" s="130" t="s">
        <v>316</v>
      </c>
      <c r="F165" s="130" t="s">
        <v>315</v>
      </c>
      <c r="G165" s="130" t="s">
        <v>573</v>
      </c>
      <c r="H165" s="131">
        <v>3850000</v>
      </c>
    </row>
    <row r="166" ht="21">
      <c r="A166" s="126" t="s">
        <v>191</v>
      </c>
      <c r="B166" s="127" t="s">
        <v>565</v>
      </c>
      <c r="C166" s="128">
        <v>50205</v>
      </c>
      <c r="D166" s="129" t="s">
        <v>391</v>
      </c>
      <c r="E166" s="130" t="s">
        <v>392</v>
      </c>
      <c r="F166" s="130" t="s">
        <v>391</v>
      </c>
      <c r="G166" s="130" t="s">
        <v>574</v>
      </c>
      <c r="H166" s="131">
        <v>402600</v>
      </c>
    </row>
    <row r="167" ht="21">
      <c r="A167" s="126" t="s">
        <v>191</v>
      </c>
      <c r="B167" s="127" t="s">
        <v>565</v>
      </c>
      <c r="C167" s="128">
        <v>50205</v>
      </c>
      <c r="D167" s="129" t="s">
        <v>391</v>
      </c>
      <c r="E167" s="130" t="s">
        <v>392</v>
      </c>
      <c r="F167" s="130" t="s">
        <v>391</v>
      </c>
      <c r="G167" s="130" t="s">
        <v>575</v>
      </c>
      <c r="H167" s="131">
        <v>595100</v>
      </c>
    </row>
    <row r="168" ht="21">
      <c r="A168" s="126" t="s">
        <v>191</v>
      </c>
      <c r="B168" s="127" t="s">
        <v>565</v>
      </c>
      <c r="C168" s="128">
        <v>50205</v>
      </c>
      <c r="D168" s="129" t="s">
        <v>391</v>
      </c>
      <c r="E168" s="130" t="s">
        <v>392</v>
      </c>
      <c r="F168" s="130" t="s">
        <v>391</v>
      </c>
      <c r="G168" s="130" t="s">
        <v>576</v>
      </c>
      <c r="H168" s="131">
        <v>307000</v>
      </c>
    </row>
    <row r="169" ht="13.5">
      <c r="A169" s="126" t="s">
        <v>195</v>
      </c>
      <c r="B169" s="127" t="s">
        <v>577</v>
      </c>
      <c r="C169" s="128">
        <v>50201</v>
      </c>
      <c r="D169" s="129" t="s">
        <v>286</v>
      </c>
      <c r="E169" s="130" t="s">
        <v>384</v>
      </c>
      <c r="F169" s="130" t="s">
        <v>385</v>
      </c>
      <c r="G169" s="130" t="s">
        <v>578</v>
      </c>
      <c r="H169" s="131">
        <v>60000</v>
      </c>
    </row>
    <row r="170" ht="13.5">
      <c r="A170" s="126" t="s">
        <v>195</v>
      </c>
      <c r="B170" s="127" t="s">
        <v>577</v>
      </c>
      <c r="C170" s="128">
        <v>50205</v>
      </c>
      <c r="D170" s="129" t="s">
        <v>391</v>
      </c>
      <c r="E170" s="130" t="s">
        <v>392</v>
      </c>
      <c r="F170" s="130" t="s">
        <v>391</v>
      </c>
      <c r="G170" s="130" t="s">
        <v>578</v>
      </c>
      <c r="H170" s="131">
        <v>5538982.5999999996</v>
      </c>
    </row>
    <row r="171" ht="13.5">
      <c r="A171" s="126" t="s">
        <v>195</v>
      </c>
      <c r="B171" s="127" t="s">
        <v>577</v>
      </c>
      <c r="C171" s="128">
        <v>50205</v>
      </c>
      <c r="D171" s="129" t="s">
        <v>391</v>
      </c>
      <c r="E171" s="130" t="s">
        <v>392</v>
      </c>
      <c r="F171" s="130" t="s">
        <v>391</v>
      </c>
      <c r="G171" s="130" t="s">
        <v>579</v>
      </c>
      <c r="H171" s="131">
        <v>2759200</v>
      </c>
    </row>
    <row r="172" ht="21">
      <c r="A172" s="126" t="s">
        <v>195</v>
      </c>
      <c r="B172" s="127" t="s">
        <v>577</v>
      </c>
      <c r="C172" s="128">
        <v>50299</v>
      </c>
      <c r="D172" s="129" t="s">
        <v>315</v>
      </c>
      <c r="E172" s="130" t="s">
        <v>316</v>
      </c>
      <c r="F172" s="130" t="s">
        <v>315</v>
      </c>
      <c r="G172" s="130" t="s">
        <v>579</v>
      </c>
      <c r="H172" s="131">
        <v>50000</v>
      </c>
    </row>
    <row r="173" ht="21">
      <c r="A173" s="126" t="s">
        <v>195</v>
      </c>
      <c r="B173" s="127" t="s">
        <v>577</v>
      </c>
      <c r="C173" s="128">
        <v>50205</v>
      </c>
      <c r="D173" s="129" t="s">
        <v>391</v>
      </c>
      <c r="E173" s="130" t="s">
        <v>392</v>
      </c>
      <c r="F173" s="130" t="s">
        <v>391</v>
      </c>
      <c r="G173" s="130" t="s">
        <v>580</v>
      </c>
      <c r="H173" s="131">
        <v>1468000</v>
      </c>
    </row>
    <row r="174" ht="21">
      <c r="A174" s="126" t="s">
        <v>199</v>
      </c>
      <c r="B174" s="127" t="s">
        <v>581</v>
      </c>
      <c r="C174" s="128">
        <v>50201</v>
      </c>
      <c r="D174" s="129" t="s">
        <v>286</v>
      </c>
      <c r="E174" s="130" t="s">
        <v>289</v>
      </c>
      <c r="F174" s="130" t="s">
        <v>290</v>
      </c>
      <c r="G174" s="130" t="s">
        <v>582</v>
      </c>
      <c r="H174" s="131">
        <v>160000</v>
      </c>
    </row>
    <row r="175" ht="21">
      <c r="A175" s="126" t="s">
        <v>199</v>
      </c>
      <c r="B175" s="127" t="s">
        <v>581</v>
      </c>
      <c r="C175" s="128">
        <v>50201</v>
      </c>
      <c r="D175" s="129" t="s">
        <v>286</v>
      </c>
      <c r="E175" s="130" t="s">
        <v>395</v>
      </c>
      <c r="F175" s="130" t="s">
        <v>396</v>
      </c>
      <c r="G175" s="130" t="s">
        <v>582</v>
      </c>
      <c r="H175" s="131">
        <v>533073</v>
      </c>
    </row>
    <row r="176" ht="21">
      <c r="A176" s="126" t="s">
        <v>199</v>
      </c>
      <c r="B176" s="127" t="s">
        <v>581</v>
      </c>
      <c r="C176" s="128">
        <v>50205</v>
      </c>
      <c r="D176" s="129" t="s">
        <v>391</v>
      </c>
      <c r="E176" s="130" t="s">
        <v>392</v>
      </c>
      <c r="F176" s="130" t="s">
        <v>391</v>
      </c>
      <c r="G176" s="130" t="s">
        <v>582</v>
      </c>
      <c r="H176" s="131">
        <v>192573.66</v>
      </c>
    </row>
    <row r="177" ht="21">
      <c r="A177" s="126" t="s">
        <v>199</v>
      </c>
      <c r="B177" s="127" t="s">
        <v>581</v>
      </c>
      <c r="C177" s="128">
        <v>50299</v>
      </c>
      <c r="D177" s="129" t="s">
        <v>315</v>
      </c>
      <c r="E177" s="130" t="s">
        <v>316</v>
      </c>
      <c r="F177" s="130" t="s">
        <v>315</v>
      </c>
      <c r="G177" s="130" t="s">
        <v>582</v>
      </c>
      <c r="H177" s="131">
        <v>15000</v>
      </c>
    </row>
    <row r="178" ht="21">
      <c r="A178" s="126" t="s">
        <v>199</v>
      </c>
      <c r="B178" s="127" t="s">
        <v>581</v>
      </c>
      <c r="C178" s="128">
        <v>50299</v>
      </c>
      <c r="D178" s="129" t="s">
        <v>315</v>
      </c>
      <c r="E178" s="130" t="s">
        <v>316</v>
      </c>
      <c r="F178" s="130" t="s">
        <v>315</v>
      </c>
      <c r="G178" s="130" t="s">
        <v>583</v>
      </c>
      <c r="H178" s="131">
        <v>200000</v>
      </c>
    </row>
    <row r="179" ht="21">
      <c r="A179" s="126" t="s">
        <v>199</v>
      </c>
      <c r="B179" s="127" t="s">
        <v>581</v>
      </c>
      <c r="C179" s="128">
        <v>50299</v>
      </c>
      <c r="D179" s="129" t="s">
        <v>315</v>
      </c>
      <c r="E179" s="130" t="s">
        <v>316</v>
      </c>
      <c r="F179" s="130" t="s">
        <v>315</v>
      </c>
      <c r="G179" s="130" t="s">
        <v>584</v>
      </c>
      <c r="H179" s="131">
        <v>1000000</v>
      </c>
    </row>
    <row r="180" ht="21">
      <c r="A180" s="126" t="s">
        <v>199</v>
      </c>
      <c r="B180" s="127" t="s">
        <v>581</v>
      </c>
      <c r="C180" s="128">
        <v>50299</v>
      </c>
      <c r="D180" s="129" t="s">
        <v>315</v>
      </c>
      <c r="E180" s="130" t="s">
        <v>316</v>
      </c>
      <c r="F180" s="130" t="s">
        <v>315</v>
      </c>
      <c r="G180" s="130" t="s">
        <v>585</v>
      </c>
      <c r="H180" s="131">
        <v>30000</v>
      </c>
    </row>
    <row r="181" ht="21">
      <c r="A181" s="126" t="s">
        <v>199</v>
      </c>
      <c r="B181" s="127" t="s">
        <v>581</v>
      </c>
      <c r="C181" s="128">
        <v>50299</v>
      </c>
      <c r="D181" s="129" t="s">
        <v>315</v>
      </c>
      <c r="E181" s="130" t="s">
        <v>316</v>
      </c>
      <c r="F181" s="130" t="s">
        <v>315</v>
      </c>
      <c r="G181" s="130" t="s">
        <v>586</v>
      </c>
      <c r="H181" s="131">
        <v>50000</v>
      </c>
    </row>
    <row r="182" ht="21">
      <c r="A182" s="126" t="s">
        <v>199</v>
      </c>
      <c r="B182" s="127" t="s">
        <v>581</v>
      </c>
      <c r="C182" s="128">
        <v>50299</v>
      </c>
      <c r="D182" s="129" t="s">
        <v>315</v>
      </c>
      <c r="E182" s="130" t="s">
        <v>316</v>
      </c>
      <c r="F182" s="130" t="s">
        <v>315</v>
      </c>
      <c r="G182" s="130" t="s">
        <v>587</v>
      </c>
      <c r="H182" s="131">
        <v>30000</v>
      </c>
    </row>
    <row r="183" ht="21">
      <c r="A183" s="126" t="s">
        <v>199</v>
      </c>
      <c r="B183" s="127" t="s">
        <v>581</v>
      </c>
      <c r="C183" s="128">
        <v>50199</v>
      </c>
      <c r="D183" s="129" t="s">
        <v>282</v>
      </c>
      <c r="E183" s="130" t="s">
        <v>283</v>
      </c>
      <c r="F183" s="130" t="s">
        <v>282</v>
      </c>
      <c r="G183" s="130" t="s">
        <v>588</v>
      </c>
      <c r="H183" s="131">
        <v>1470000</v>
      </c>
    </row>
    <row r="184" ht="13.5">
      <c r="A184" s="126" t="s">
        <v>199</v>
      </c>
      <c r="B184" s="127" t="s">
        <v>581</v>
      </c>
      <c r="C184" s="128">
        <v>50905</v>
      </c>
      <c r="D184" s="129" t="s">
        <v>323</v>
      </c>
      <c r="E184" s="130" t="s">
        <v>326</v>
      </c>
      <c r="F184" s="130" t="s">
        <v>327</v>
      </c>
      <c r="G184" s="130" t="s">
        <v>589</v>
      </c>
      <c r="H184" s="131">
        <v>3040300</v>
      </c>
    </row>
    <row r="185" ht="21">
      <c r="A185" s="126" t="s">
        <v>199</v>
      </c>
      <c r="B185" s="127" t="s">
        <v>581</v>
      </c>
      <c r="C185" s="128">
        <v>50201</v>
      </c>
      <c r="D185" s="129" t="s">
        <v>286</v>
      </c>
      <c r="E185" s="130" t="s">
        <v>287</v>
      </c>
      <c r="F185" s="130" t="s">
        <v>288</v>
      </c>
      <c r="G185" s="130" t="s">
        <v>590</v>
      </c>
      <c r="H185" s="131">
        <v>2700000</v>
      </c>
    </row>
    <row r="186" ht="21">
      <c r="A186" s="126" t="s">
        <v>199</v>
      </c>
      <c r="B186" s="127" t="s">
        <v>581</v>
      </c>
      <c r="C186" s="128">
        <v>50299</v>
      </c>
      <c r="D186" s="129" t="s">
        <v>315</v>
      </c>
      <c r="E186" s="130" t="s">
        <v>316</v>
      </c>
      <c r="F186" s="130" t="s">
        <v>315</v>
      </c>
      <c r="G186" s="130" t="s">
        <v>591</v>
      </c>
      <c r="H186" s="131">
        <v>264800</v>
      </c>
    </row>
    <row r="187" ht="21">
      <c r="A187" s="126" t="s">
        <v>199</v>
      </c>
      <c r="B187" s="127" t="s">
        <v>581</v>
      </c>
      <c r="C187" s="128">
        <v>50299</v>
      </c>
      <c r="D187" s="129" t="s">
        <v>315</v>
      </c>
      <c r="E187" s="130" t="s">
        <v>316</v>
      </c>
      <c r="F187" s="130" t="s">
        <v>315</v>
      </c>
      <c r="G187" s="130" t="s">
        <v>592</v>
      </c>
      <c r="H187" s="131">
        <v>20000</v>
      </c>
    </row>
    <row r="188" ht="21">
      <c r="A188" s="126" t="s">
        <v>199</v>
      </c>
      <c r="B188" s="127" t="s">
        <v>581</v>
      </c>
      <c r="C188" s="128">
        <v>50299</v>
      </c>
      <c r="D188" s="129" t="s">
        <v>315</v>
      </c>
      <c r="E188" s="130" t="s">
        <v>316</v>
      </c>
      <c r="F188" s="130" t="s">
        <v>315</v>
      </c>
      <c r="G188" s="130" t="s">
        <v>593</v>
      </c>
      <c r="H188" s="131">
        <v>20000</v>
      </c>
    </row>
    <row r="189" ht="13.5">
      <c r="A189" s="126" t="s">
        <v>199</v>
      </c>
      <c r="B189" s="127" t="s">
        <v>581</v>
      </c>
      <c r="C189" s="128">
        <v>50201</v>
      </c>
      <c r="D189" s="129" t="s">
        <v>286</v>
      </c>
      <c r="E189" s="130" t="s">
        <v>287</v>
      </c>
      <c r="F189" s="130" t="s">
        <v>288</v>
      </c>
      <c r="G189" s="130" t="s">
        <v>594</v>
      </c>
      <c r="H189" s="131">
        <v>550000</v>
      </c>
    </row>
    <row r="190" ht="21">
      <c r="A190" s="126" t="s">
        <v>199</v>
      </c>
      <c r="B190" s="127" t="s">
        <v>581</v>
      </c>
      <c r="C190" s="128">
        <v>50199</v>
      </c>
      <c r="D190" s="129" t="s">
        <v>282</v>
      </c>
      <c r="E190" s="130" t="s">
        <v>283</v>
      </c>
      <c r="F190" s="130" t="s">
        <v>282</v>
      </c>
      <c r="G190" s="130" t="s">
        <v>595</v>
      </c>
      <c r="H190" s="131">
        <v>4318000</v>
      </c>
    </row>
    <row r="191" ht="21">
      <c r="A191" s="126" t="s">
        <v>199</v>
      </c>
      <c r="B191" s="127" t="s">
        <v>581</v>
      </c>
      <c r="C191" s="128">
        <v>50299</v>
      </c>
      <c r="D191" s="129" t="s">
        <v>315</v>
      </c>
      <c r="E191" s="130" t="s">
        <v>316</v>
      </c>
      <c r="F191" s="130" t="s">
        <v>315</v>
      </c>
      <c r="G191" s="130" t="s">
        <v>596</v>
      </c>
      <c r="H191" s="131">
        <v>40000</v>
      </c>
    </row>
    <row r="192" ht="21">
      <c r="A192" s="126" t="s">
        <v>199</v>
      </c>
      <c r="B192" s="127" t="s">
        <v>581</v>
      </c>
      <c r="C192" s="128">
        <v>50299</v>
      </c>
      <c r="D192" s="129" t="s">
        <v>315</v>
      </c>
      <c r="E192" s="130" t="s">
        <v>316</v>
      </c>
      <c r="F192" s="130" t="s">
        <v>315</v>
      </c>
      <c r="G192" s="130" t="s">
        <v>597</v>
      </c>
      <c r="H192" s="131">
        <v>500000</v>
      </c>
    </row>
    <row r="193" ht="21">
      <c r="A193" s="126" t="s">
        <v>199</v>
      </c>
      <c r="B193" s="127" t="s">
        <v>581</v>
      </c>
      <c r="C193" s="128">
        <v>50299</v>
      </c>
      <c r="D193" s="129" t="s">
        <v>315</v>
      </c>
      <c r="E193" s="130" t="s">
        <v>316</v>
      </c>
      <c r="F193" s="130" t="s">
        <v>315</v>
      </c>
      <c r="G193" s="130" t="s">
        <v>598</v>
      </c>
      <c r="H193" s="131">
        <v>880000</v>
      </c>
    </row>
    <row r="194" ht="13.5">
      <c r="A194" s="126" t="s">
        <v>199</v>
      </c>
      <c r="B194" s="127" t="s">
        <v>581</v>
      </c>
      <c r="C194" s="128">
        <v>50205</v>
      </c>
      <c r="D194" s="129" t="s">
        <v>391</v>
      </c>
      <c r="E194" s="130" t="s">
        <v>392</v>
      </c>
      <c r="F194" s="130" t="s">
        <v>391</v>
      </c>
      <c r="G194" s="130" t="s">
        <v>599</v>
      </c>
      <c r="H194" s="131">
        <v>250000</v>
      </c>
    </row>
    <row r="195" ht="21">
      <c r="A195" s="126" t="s">
        <v>199</v>
      </c>
      <c r="B195" s="127" t="s">
        <v>581</v>
      </c>
      <c r="C195" s="128">
        <v>50299</v>
      </c>
      <c r="D195" s="129" t="s">
        <v>315</v>
      </c>
      <c r="E195" s="130" t="s">
        <v>316</v>
      </c>
      <c r="F195" s="130" t="s">
        <v>315</v>
      </c>
      <c r="G195" s="130" t="s">
        <v>600</v>
      </c>
      <c r="H195" s="131">
        <v>25920</v>
      </c>
    </row>
    <row r="196" ht="21">
      <c r="A196" s="126" t="s">
        <v>204</v>
      </c>
      <c r="B196" s="127" t="s">
        <v>601</v>
      </c>
      <c r="C196" s="128">
        <v>50299</v>
      </c>
      <c r="D196" s="129" t="s">
        <v>315</v>
      </c>
      <c r="E196" s="130" t="s">
        <v>316</v>
      </c>
      <c r="F196" s="130" t="s">
        <v>315</v>
      </c>
      <c r="G196" s="130" t="s">
        <v>602</v>
      </c>
      <c r="H196" s="131">
        <v>26000</v>
      </c>
    </row>
    <row r="197" ht="21">
      <c r="A197" s="126" t="s">
        <v>210</v>
      </c>
      <c r="B197" s="127" t="s">
        <v>603</v>
      </c>
      <c r="C197" s="128">
        <v>50101</v>
      </c>
      <c r="D197" s="129" t="s">
        <v>269</v>
      </c>
      <c r="E197" s="130" t="s">
        <v>355</v>
      </c>
      <c r="F197" s="130" t="s">
        <v>271</v>
      </c>
      <c r="G197" s="130" t="s">
        <v>604</v>
      </c>
      <c r="H197" s="131">
        <v>3296064</v>
      </c>
    </row>
    <row r="198" ht="21">
      <c r="A198" s="126" t="s">
        <v>208</v>
      </c>
      <c r="B198" s="127" t="s">
        <v>280</v>
      </c>
      <c r="C198" s="128">
        <v>50103</v>
      </c>
      <c r="D198" s="129" t="s">
        <v>280</v>
      </c>
      <c r="E198" s="130" t="s">
        <v>281</v>
      </c>
      <c r="F198" s="130" t="s">
        <v>280</v>
      </c>
      <c r="G198" s="130" t="s">
        <v>605</v>
      </c>
      <c r="H198" s="131">
        <v>3783696.7200000002</v>
      </c>
    </row>
    <row r="199" ht="13.5">
      <c r="A199" s="132" t="s">
        <v>37</v>
      </c>
      <c r="B199" s="133"/>
      <c r="C199" s="133"/>
      <c r="D199" s="133"/>
      <c r="E199" s="133"/>
      <c r="F199" s="133"/>
      <c r="G199" s="134"/>
      <c r="H199" s="135">
        <f>SUM(XFD5:XFD198)</f>
        <v>215422498.56999999</v>
      </c>
    </row>
  </sheetData>
  <mergeCells count="2">
    <mergeCell ref="A2:H2"/>
    <mergeCell ref="A199:G199"/>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DocSecurity>0</DocSecurity>
  <HyperlinksChanged>false</HyperlinksChanged>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唐亮</dc:creator>
  <cp:lastModifiedBy>匿名</cp:lastModifiedBy>
  <cp:revision>1</cp:revision>
  <dcterms:created xsi:type="dcterms:W3CDTF">2018-01-25T05:48:00Z</dcterms:created>
  <dcterms:modified xsi:type="dcterms:W3CDTF">2025-10-17T07:18:28Z</dcterms:modified>
  <cp:version>786432</cp:version>
</cp:coreProperties>
</file>